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MUNICIPAL\CONTRATO N° CHP 0008-22 - HOSPITAL MUNICIPAL\PORTAL TRANSPARENCIA\PRESTAÇÃO DE CONTAS 2025\"/>
    </mc:Choice>
  </mc:AlternateContent>
  <bookViews>
    <workbookView xWindow="1860" yWindow="0" windowWidth="13770" windowHeight="12270" activeTab="1"/>
  </bookViews>
  <sheets>
    <sheet name="13003262-7" sheetId="1" r:id="rId1"/>
    <sheet name="13003265-8" sheetId="2" r:id="rId2"/>
  </sheets>
  <definedNames>
    <definedName name="_xlnm._FilterDatabase" localSheetId="0" hidden="1">'13003262-7'!$A$16:$J$26</definedName>
    <definedName name="_xlnm._FilterDatabase" localSheetId="1" hidden="1">'13003265-8'!$A$16:$J$356</definedName>
    <definedName name="_xlnm.Print_Area" localSheetId="0">'13003262-7'!$A$1:$J$46</definedName>
    <definedName name="_xlnm.Print_Area" localSheetId="1">'13003265-8'!$A$1:$J$357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2" i="2" l="1"/>
  <c r="I315" i="2"/>
  <c r="I314" i="2" s="1"/>
  <c r="I311" i="2"/>
  <c r="I310" i="2"/>
  <c r="I306" i="2"/>
  <c r="I305" i="2" s="1"/>
  <c r="I275" i="2"/>
  <c r="I274" i="2" s="1"/>
  <c r="I272" i="2"/>
  <c r="I271" i="2" s="1"/>
  <c r="I270" i="2"/>
  <c r="I269" i="2" s="1"/>
  <c r="I268" i="2"/>
  <c r="I267" i="2" s="1"/>
  <c r="I137" i="2"/>
  <c r="I28" i="2"/>
  <c r="I27" i="2" s="1"/>
  <c r="J25" i="1"/>
  <c r="J21" i="1"/>
  <c r="I20" i="1"/>
  <c r="I351" i="2" l="1"/>
  <c r="J356" i="2" s="1"/>
</calcChain>
</file>

<file path=xl/sharedStrings.xml><?xml version="1.0" encoding="utf-8"?>
<sst xmlns="http://schemas.openxmlformats.org/spreadsheetml/2006/main" count="1744" uniqueCount="468">
  <si>
    <t xml:space="preserve">                 FUNDAÇÃO FACULDADE REGIONAL MEDICINA DE SÃO JOSÉ DO RIO PRETO</t>
  </si>
  <si>
    <t>CONTRATO N° CHP/0008/22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</si>
  <si>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</si>
  <si>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</si>
  <si>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>CONCILIAÇÃO BANCÁRIA</t>
  </si>
  <si>
    <t>PRESTAÇÃO DE CONTAS</t>
  </si>
  <si>
    <t>( X ) Parcial             (   ) Final</t>
  </si>
  <si>
    <r>
      <rPr>
        <b/>
        <sz val="23"/>
        <color theme="1"/>
        <rFont val="Calibri"/>
        <family val="2"/>
        <scheme val="minor"/>
      </rPr>
      <t>Período de</t>
    </r>
    <r>
      <rPr>
        <sz val="23"/>
        <color theme="1"/>
        <rFont val="Calibri"/>
        <family val="2"/>
        <scheme val="minor"/>
      </rPr>
      <t xml:space="preserve"> 01/11/2025 À 30/11/2025</t>
    </r>
  </si>
  <si>
    <t>DADOS BANCÁRIOS</t>
  </si>
  <si>
    <t xml:space="preserve">Banco                                                                                                                                                                                                                      </t>
  </si>
  <si>
    <t>Agência</t>
  </si>
  <si>
    <t>Conta Corrente                                                 13.003262-7</t>
  </si>
  <si>
    <t xml:space="preserve">BANCO SANTANDER          </t>
  </si>
  <si>
    <t>MOVIMENTAÇÃO BANCÁRIA</t>
  </si>
  <si>
    <t>DISCRIMINAÇÃO</t>
  </si>
  <si>
    <t>(+) Saldo constante do extrato bancário 31/10/2025</t>
  </si>
  <si>
    <t>(+) Saldo constante da conta aplicação 31/10/2025</t>
  </si>
  <si>
    <t>Data</t>
  </si>
  <si>
    <t>Nº NF/Rec</t>
  </si>
  <si>
    <t>Razão Social</t>
  </si>
  <si>
    <t>Natureza da Despesa</t>
  </si>
  <si>
    <t>Natureza da Despesa (POA)</t>
  </si>
  <si>
    <t>Natureza da Despesa (TCESP)</t>
  </si>
  <si>
    <t>DÉBITOS</t>
  </si>
  <si>
    <t>CRÉDITOS</t>
  </si>
  <si>
    <t>000000</t>
  </si>
  <si>
    <t>BANCO SANTANDER</t>
  </si>
  <si>
    <t>TARIFA BANCÁRIA</t>
  </si>
  <si>
    <t>OUTROS</t>
  </si>
  <si>
    <t>DESPESAS FINANCEIRAS E BANCÁRIAS</t>
  </si>
  <si>
    <t>Nº 10/2025</t>
  </si>
  <si>
    <t>FUNFARME</t>
  </si>
  <si>
    <t>PLANO DE CONTINGÊNCIA - REF. 10/2025</t>
  </si>
  <si>
    <t>PRESTAÇÃO DE SERVIÇOS HOSPITALAR</t>
  </si>
  <si>
    <t>SERVIÇOS MÉDICOS</t>
  </si>
  <si>
    <t>TOTAL</t>
  </si>
  <si>
    <t>SALDO DISPONÍVEL NA CONTA CORRENTE</t>
  </si>
  <si>
    <t>SALDO DISPONÍVEL NA CONTA APLICAÇÃO</t>
  </si>
  <si>
    <t xml:space="preserve">RENDIMENTO DA CONTA APLICAÇÃO </t>
  </si>
  <si>
    <t>SALDO DISPONÍVEL TOTAL</t>
  </si>
  <si>
    <t xml:space="preserve"> </t>
  </si>
  <si>
    <r>
      <t xml:space="preserve">Período de </t>
    </r>
    <r>
      <rPr>
        <sz val="23"/>
        <color theme="1"/>
        <rFont val="Calibri"/>
        <family val="2"/>
        <scheme val="minor"/>
      </rPr>
      <t>01/11/2025 À 30/11/2025</t>
    </r>
  </si>
  <si>
    <t>Banco</t>
  </si>
  <si>
    <t>Conta Corrente</t>
  </si>
  <si>
    <t>13.003265-8</t>
  </si>
  <si>
    <t>REPASSE</t>
  </si>
  <si>
    <t>PREFEITURA MUNICIPAL DE SÃO JOSÉ DO RIO PRETO</t>
  </si>
  <si>
    <t>1995778098-0</t>
  </si>
  <si>
    <t>TELEFONICA BRASIL S.A.</t>
  </si>
  <si>
    <t>CONTA DE TELEFONE - REF. 10/2025</t>
  </si>
  <si>
    <t>DESPESAS PERMANENTES</t>
  </si>
  <si>
    <t>UTILIDADES PÚBLICAS</t>
  </si>
  <si>
    <t>NF-e 2126</t>
  </si>
  <si>
    <t>VANDERLEI LUIZ TOMAZ-ME</t>
  </si>
  <si>
    <t>MATERIAL DE CONSUMO</t>
  </si>
  <si>
    <t>MATERIAL DE CONSUMO EM GERAL</t>
  </si>
  <si>
    <t>OUTROS MATERIAIS DE CONSUMO</t>
  </si>
  <si>
    <t>NF-e 67166</t>
  </si>
  <si>
    <t>BRUMED MEDICAL LTDA</t>
  </si>
  <si>
    <t>MATERIAL MÉDICO HOSPITALAR/OPME</t>
  </si>
  <si>
    <t>EQUIP./INSUMOS HOSPITALARES</t>
  </si>
  <si>
    <t>MATERIAL MÉDICO HOSPITALAR</t>
  </si>
  <si>
    <t>NF-e 67165</t>
  </si>
  <si>
    <t>Nº 1097</t>
  </si>
  <si>
    <t>METALLI CONTAINERS LTDA</t>
  </si>
  <si>
    <t>LOCAÇÃO DE CONTAINER</t>
  </si>
  <si>
    <t>LOCAÇÕES DIVERSAS</t>
  </si>
  <si>
    <t>NF-e 43995 - PARTE</t>
  </si>
  <si>
    <t>ZAFALON SOLUCOES HOSPITALARES LTDA</t>
  </si>
  <si>
    <t>MATERIAL DE CONSUMO - CONSUMÍVEIS</t>
  </si>
  <si>
    <t>NF-e 2206</t>
  </si>
  <si>
    <t>LAMPCINE COMERCIO E SERVICO LTDA</t>
  </si>
  <si>
    <t>NF-e 11852</t>
  </si>
  <si>
    <t>PLATINA INDUSTRIA E COMERCIO DE MATERIAIS ELETRICOS LTDA</t>
  </si>
  <si>
    <t>OUTROS SERVIÇOS DE TERCEIROS</t>
  </si>
  <si>
    <t>NFS-e 31759 - PARTE</t>
  </si>
  <si>
    <t>SHIMADZU DO BRASIL COMERCIO LTDA</t>
  </si>
  <si>
    <t>PRESTAÇÃO DE SERVIÇOS - MANUTENÇÃO DE EQUIPAMENTOS</t>
  </si>
  <si>
    <t>MANUTENÇÃO DE BENS MÓVEIS</t>
  </si>
  <si>
    <t>011106</t>
  </si>
  <si>
    <t>FOLHA DE PAGAMENTO - REF. 10/2025 (NÃO MÉDICOS)</t>
  </si>
  <si>
    <t>RECURSOS HUMANOS</t>
  </si>
  <si>
    <t>RECURSOS HUMANOS (5)</t>
  </si>
  <si>
    <t>FOLHA DE PAGAMENTO - REF. 10/2025 (MÉDICOS)</t>
  </si>
  <si>
    <t>NF-e 67243</t>
  </si>
  <si>
    <t>031106</t>
  </si>
  <si>
    <t>PENSÃO ALIMENTÍCIA - REF. 10/2025 (NÃO MÉDICOS)</t>
  </si>
  <si>
    <t>ASSOCIACAO DOS SERVIDORES DA FUNFARME E FAMERP</t>
  </si>
  <si>
    <t>PLANO DE SAÚDE ASFF - REF. 10/2025 (NÃO MÉDICOS)</t>
  </si>
  <si>
    <t>MENSALIDADE ASFF - REF. 10/2025 (NÃO MÉDICOS)</t>
  </si>
  <si>
    <t>CARTÃO ASFF - REF. 10/2025 (NÃO MÉDICOS)</t>
  </si>
  <si>
    <t>N° 147</t>
  </si>
  <si>
    <t>HCENTER COMERCIO DE PRODUTOS HOSPITALARES LTDA</t>
  </si>
  <si>
    <t>LOCAÇÃO DE EQUIPAMENTOS</t>
  </si>
  <si>
    <t>111110</t>
  </si>
  <si>
    <t>BANCO BRADESCO</t>
  </si>
  <si>
    <t>EMPRESTIMO CONSIGNADO DE FOLHA DE PAGAMENTO (NÃO MÉDICOS)</t>
  </si>
  <si>
    <t>BANCO VOTORANTIM S/A</t>
  </si>
  <si>
    <t>Nº 5605239834</t>
  </si>
  <si>
    <t>TIM S.A</t>
  </si>
  <si>
    <t>AR CENTER SOLUCOES EM AR CONDICIONADO LTDA ME</t>
  </si>
  <si>
    <t>PRESTAÇÃO DE SERVIÇOS - MANUTENÇÃO AR CONDICIONADO</t>
  </si>
  <si>
    <t>NF-e 67279</t>
  </si>
  <si>
    <t>NF-e 67278</t>
  </si>
  <si>
    <t>NF-e 67280</t>
  </si>
  <si>
    <t>NFS-e 1757</t>
  </si>
  <si>
    <t>RSP SEGURANCA E VIGILANCIA PATRIMONIAL LTDA</t>
  </si>
  <si>
    <t>PRESTAÇÃO DE SERVIÇOS - VIGILANCIA</t>
  </si>
  <si>
    <t>SERVIÇO DE APOIO</t>
  </si>
  <si>
    <t>NFS-e 1930</t>
  </si>
  <si>
    <t>SP COMERCIO DE MATERIAIS CIRURGICOS LTDA</t>
  </si>
  <si>
    <t>NFS-e 4410</t>
  </si>
  <si>
    <t>VEGASCOM COMERCIO E ASSISTENCIA TECNICA EM TELECOMUNICACOES LTDA</t>
  </si>
  <si>
    <t>PRESTAÇÃO DE SERVIÇOS - MANUTENÇÃO EQUIPAMENTOS TELEFONIA</t>
  </si>
  <si>
    <t>NFS-e 4388</t>
  </si>
  <si>
    <t>NFS-e 4415</t>
  </si>
  <si>
    <t>PRESTAÇÃO DE SERVIÇOS - TARIFADOR</t>
  </si>
  <si>
    <t>TECNOLOGIA E INFORMAÇÃO</t>
  </si>
  <si>
    <t>NFS-e 4439</t>
  </si>
  <si>
    <t>NFS-e 1069</t>
  </si>
  <si>
    <t>A FIRMA SERVIÇOS MEDICOS LTDA</t>
  </si>
  <si>
    <t>RECURSOS HUMANOS (6)</t>
  </si>
  <si>
    <t>NFS-e 586</t>
  </si>
  <si>
    <t>BENTO &amp; LUCKEMEYER CLINICA MEDICA LTDA</t>
  </si>
  <si>
    <t>NFS-e 1220</t>
  </si>
  <si>
    <t>BRAGA FOIZER SERVICOS MEDICOS LTDA</t>
  </si>
  <si>
    <t>NFS-e 137 - PARTE</t>
  </si>
  <si>
    <t>CAD CENTRO DE ANESTESIOLOGIA E DOR RIO PRETO LTDA</t>
  </si>
  <si>
    <t>NFS-e 106</t>
  </si>
  <si>
    <t>CAVICHIOLI &amp; MATOS SERVICOS MEDICOS LTDA</t>
  </si>
  <si>
    <t>NFS-e 105</t>
  </si>
  <si>
    <t>NFS-e 21</t>
  </si>
  <si>
    <t>CLINICA DE OTORRINOLARINGOLOGIA ARRUDA E ZANONI LTDA</t>
  </si>
  <si>
    <t>NFS-e 583 - PARTE</t>
  </si>
  <si>
    <t>CLINICA MEDICA ANGIMAHTZ &amp; PERON LTDA</t>
  </si>
  <si>
    <t>NFS-e 302</t>
  </si>
  <si>
    <t>DALMEDICO SERVICOS MEDICOS LTDA</t>
  </si>
  <si>
    <t>NFS-e 169</t>
  </si>
  <si>
    <t>DE TOMI &amp; SILVA MEDICINA LTDA</t>
  </si>
  <si>
    <t>NFS-e 293 - PARTE</t>
  </si>
  <si>
    <t>ESPACO MED SERVICOS MEDICOS LTDA</t>
  </si>
  <si>
    <t>NFS-e 242 - PARTE</t>
  </si>
  <si>
    <t>FACUNDIM &amp; STEFFEN SERVICOS MEDICOS LTDA</t>
  </si>
  <si>
    <t>NFS-e 415 - PARTE</t>
  </si>
  <si>
    <t>FERREIRA &amp; DE MARCO CLINICA MEDICA LTDA</t>
  </si>
  <si>
    <t>NFS-e 36</t>
  </si>
  <si>
    <t>M R L JABUR CONSULTORIA LTDA</t>
  </si>
  <si>
    <t>DIRETORIA</t>
  </si>
  <si>
    <t>NFS-e 57</t>
  </si>
  <si>
    <t>MADB SERVICOS MEDICOS LTDA</t>
  </si>
  <si>
    <t>NFS-e 85</t>
  </si>
  <si>
    <t>MILANI DE MORAES SERVICOS MEDICOS LTDA</t>
  </si>
  <si>
    <t>NFS-e 273</t>
  </si>
  <si>
    <t>MLCM SERVICOS MEDICOS LTDA</t>
  </si>
  <si>
    <t>NFS-e 222 - PARTE</t>
  </si>
  <si>
    <t>ORATE SERVICOS MEDICOS LTDA</t>
  </si>
  <si>
    <t>NFS-e 673 - PARTE</t>
  </si>
  <si>
    <t>R TERRA SERVICOS MEDICOS LTDA</t>
  </si>
  <si>
    <t>NFS-e 40 - PARTE</t>
  </si>
  <si>
    <t>VM VULCANO SERVICOS MEDICOS LTDA</t>
  </si>
  <si>
    <t>NFS-e 74 - PARTE</t>
  </si>
  <si>
    <t>A S FERREIRA JUNIOR CLINICA MEDICA LTDA</t>
  </si>
  <si>
    <t>NFS-e 56</t>
  </si>
  <si>
    <t>BUENO &amp; GEROZA SERVICOS MEDICOS LTDA</t>
  </si>
  <si>
    <t>NFS-e 280</t>
  </si>
  <si>
    <t>CASTRO FLEURY SERVICOS MEDICOS LTDA</t>
  </si>
  <si>
    <t>NFS-e 52 - PARTE</t>
  </si>
  <si>
    <t>CLINICA AN BARIVISION LTDA</t>
  </si>
  <si>
    <t>NFS-e 774 - PARTE</t>
  </si>
  <si>
    <t>CLINICA DE OLHOS SAKAKISBARA LTDA</t>
  </si>
  <si>
    <t>NFS-e 20</t>
  </si>
  <si>
    <t>NFS-e 1559 - PARTE</t>
  </si>
  <si>
    <t>CLINICA MEDICA ANTUNES NASSER LTDA</t>
  </si>
  <si>
    <t>NFS-e 163</t>
  </si>
  <si>
    <t>CLINICA OLIVEIRA &amp; SOARES LTDA</t>
  </si>
  <si>
    <t>NFS-e 124 - PARTE</t>
  </si>
  <si>
    <t>COSTA MUNIZ SERVICOS MEDICOS LTDA</t>
  </si>
  <si>
    <t>NFS-e 435 - PARTE</t>
  </si>
  <si>
    <t>DELBEM FERREIRA SERVICOS MEDICOS LTDA</t>
  </si>
  <si>
    <t>NFS-e 437 - PARTE</t>
  </si>
  <si>
    <t>NFS-e 42</t>
  </si>
  <si>
    <t>FCM SERVICOS DE SAUDE LTDA</t>
  </si>
  <si>
    <t>NFS-e 58</t>
  </si>
  <si>
    <t>FELIPE &amp; RODRIGUES SERVICOS MEDICOS LTDA</t>
  </si>
  <si>
    <t>NFS-e 47</t>
  </si>
  <si>
    <t>FERRARINI SERVICOS MEDICOS LTDA</t>
  </si>
  <si>
    <t>NFS-e 2009 - PARTE</t>
  </si>
  <si>
    <t>FYMAV SERVICOS MEDICOS SS LTDA</t>
  </si>
  <si>
    <t>NFS-e 44</t>
  </si>
  <si>
    <t>G A SERVICOS MEDICOS E SAUDE LTDA</t>
  </si>
  <si>
    <t>NFS-e 411 - PARTE</t>
  </si>
  <si>
    <t>INTENSIVE MED S/S LTDA</t>
  </si>
  <si>
    <t>NFS-e 59</t>
  </si>
  <si>
    <t>JAQUELINE GABRIEL DA SILVA SERVICOS MEDICOS LTDA</t>
  </si>
  <si>
    <t>NFS-e 96</t>
  </si>
  <si>
    <t>KS AOKI SERVICOS MEDICOS LTDA</t>
  </si>
  <si>
    <t>NFS-e 642</t>
  </si>
  <si>
    <t>L &amp; P RP CLINICA MEDICA LTDA</t>
  </si>
  <si>
    <t>NFS-e 67</t>
  </si>
  <si>
    <t>L. E PASSARIN JUNIOR MEDICINA LTDA</t>
  </si>
  <si>
    <t>NFS-e 161</t>
  </si>
  <si>
    <t>LUNGATO DAL BELLO SERVICOS MEDICOS LTDA</t>
  </si>
  <si>
    <t>MARGONARI &amp; RIGAMONTI SERVICOS MEDICOS LTDA</t>
  </si>
  <si>
    <t>NFS-e 257 - PARTE</t>
  </si>
  <si>
    <t>MARTINEZ SERVICOS MEDICOS LTDA</t>
  </si>
  <si>
    <t>NFS-e 259 - PARTE</t>
  </si>
  <si>
    <t>NFS-e 136 - PARTE</t>
  </si>
  <si>
    <t>MARTINS PRESTACAO DE SERVICOS MEDICOS LTDA</t>
  </si>
  <si>
    <t>NFS-e 344</t>
  </si>
  <si>
    <t>MONTEIRO &amp; COSTA SERVICOS MEDICOS LTDA</t>
  </si>
  <si>
    <t>NFS-e 69 - PARTE</t>
  </si>
  <si>
    <t>OC SERVICOS MEDICOS LTDA</t>
  </si>
  <si>
    <t>NFS-e 248 - PARTE</t>
  </si>
  <si>
    <t>OSAKI URZEDO SERVIÇOS MEDICOS LTDA</t>
  </si>
  <si>
    <t>NFS-e 2975</t>
  </si>
  <si>
    <t>PREMIER OFTALMO CLINICA DE OLHOS LTDA</t>
  </si>
  <si>
    <t>NFS-e 200</t>
  </si>
  <si>
    <t>PRESTADORA DE SERVICOS MEDICOS RSL LTDA</t>
  </si>
  <si>
    <t>NFS-e 41</t>
  </si>
  <si>
    <t>RAZEC SERVICOS MEDICOS LTDA</t>
  </si>
  <si>
    <t>NFS-e 348 - PARTE</t>
  </si>
  <si>
    <t>RMS ANESTESIA E SERVICOS MEDICOS LTDA</t>
  </si>
  <si>
    <t>NFS-e 5143</t>
  </si>
  <si>
    <t>RODRIGO BATISTA OFTALMOLOGIA LTDA</t>
  </si>
  <si>
    <t>NFS-e 3900 - PARTE</t>
  </si>
  <si>
    <t>SAEG - SERVIÇO DE ANESTESIA DR. EDSON GOMES S/S LTDA</t>
  </si>
  <si>
    <t>NFS-e 229</t>
  </si>
  <si>
    <t>SOUZA E FACHINI SERVICOS MEDICOS LTDA</t>
  </si>
  <si>
    <t>NFS-e 296</t>
  </si>
  <si>
    <t>TOPASSO &amp; VERRO CLINICA MEDICA</t>
  </si>
  <si>
    <t>NFS-e 329 - PARTE</t>
  </si>
  <si>
    <t>VIDAL E BOHATCH SERVICOS MEDICOS LTDA</t>
  </si>
  <si>
    <t>NFS-e 328 - PARTE</t>
  </si>
  <si>
    <t>NFS-e 189</t>
  </si>
  <si>
    <t>VILLACALIMA MEDICINA E SAUDE LTDA</t>
  </si>
  <si>
    <t>NFS-e 53 - PARTE</t>
  </si>
  <si>
    <t>VPN SERVIÇOS MÉDICOS LTDA</t>
  </si>
  <si>
    <t>NFS-e 272 - PARTE</t>
  </si>
  <si>
    <t>ZANCHETA &amp; FERRES SERVICOS MEDICOS LTDA</t>
  </si>
  <si>
    <t>NFS-e 271 - PARTE</t>
  </si>
  <si>
    <t>NF-e 62877 - PARTE</t>
  </si>
  <si>
    <t>CRUZ ALTA PRO HOSPITALAR EIRELI</t>
  </si>
  <si>
    <t>NF-e 62876 - PARTE</t>
  </si>
  <si>
    <t>NF-e 1952</t>
  </si>
  <si>
    <t>JOSIANE BECARI VILA VERDE PEREIRA MATRIZ</t>
  </si>
  <si>
    <t>MATERIAL DE CONSUMO - GLP</t>
  </si>
  <si>
    <t>Nº 331243</t>
  </si>
  <si>
    <t>CONSORCIO RIOPRETRANS</t>
  </si>
  <si>
    <t>VALE TRANSPORTE (NÃO MÉDICOS)</t>
  </si>
  <si>
    <t>NFS-e 440</t>
  </si>
  <si>
    <t>GMC SOLUCOES TECNOLOGICAS LTDA</t>
  </si>
  <si>
    <t>PRESTAÇÃO DE SERVIÇOS - DESENVOLVIMENTO DE SISTEMA</t>
  </si>
  <si>
    <t>NFS-e 72542</t>
  </si>
  <si>
    <t>ODONTOPREV S/A</t>
  </si>
  <si>
    <t>PLANO ODONTOLÓGICO - REF. 10/2025 (NÃO MÉDICOS)</t>
  </si>
  <si>
    <t>Nº 0007</t>
  </si>
  <si>
    <t>SINDICATO DOS MÉDICOS</t>
  </si>
  <si>
    <t>ASSISTENCIAL MÉDICOS - REF. 10/2025</t>
  </si>
  <si>
    <t>Nº CAS202510</t>
  </si>
  <si>
    <t>SIND TRAB ESTABELECIMENTO SERV SAUDE SÃO JOSE DO RIO PRETO</t>
  </si>
  <si>
    <t>ASSISTENCIAL 2% SINSAUDE - REF. 10/2025 (NÃO MÉDICOS)</t>
  </si>
  <si>
    <t>Nº MEN202510</t>
  </si>
  <si>
    <t>MENSALIDADE SINSAUDE - REF. 10/2025 (NÃO MÉDICOS)</t>
  </si>
  <si>
    <t>NFS-e 420</t>
  </si>
  <si>
    <t>TATIANE BIAZON SOSA</t>
  </si>
  <si>
    <t>PRESTAÇÃO DE SERVIÇOS - MANUTENÇÃO PREDIAL</t>
  </si>
  <si>
    <t>MANUTENÇÃO E CONSERVAÇÃO PREDIAL</t>
  </si>
  <si>
    <t>NF-e 63037 - PARTE</t>
  </si>
  <si>
    <t>NF-e 33436</t>
  </si>
  <si>
    <t>KVO MEDICAL SUPRIMENTOS HOSPITALARES LTDA</t>
  </si>
  <si>
    <t>MATERIAL DE CONSUMO - MANUTENÇÃO DE EQUIPAMENTOS</t>
  </si>
  <si>
    <t>NF-e 67315</t>
  </si>
  <si>
    <t>NF-e 67305</t>
  </si>
  <si>
    <t>NF-e 165 - PARTE</t>
  </si>
  <si>
    <t>BIASON MERCHAN SERVICOS MEDICOS LTDA</t>
  </si>
  <si>
    <t>NFS-e 176 - PARTE</t>
  </si>
  <si>
    <t>EML NEFROLOGIA E SERVIÇOS MEDICOS SOCIEDADE SIMPLES</t>
  </si>
  <si>
    <t>FRANCISCHINI SERVICOS MEDICOS LTDA</t>
  </si>
  <si>
    <t>NFS-e 53</t>
  </si>
  <si>
    <t>JANZANTTI SERVICOS MEDICOS LTDA</t>
  </si>
  <si>
    <t>NFS-e 416 - PARTE</t>
  </si>
  <si>
    <t>PERASSOL E VALE SERVICOS MEDICOS LTDA</t>
  </si>
  <si>
    <t>PLANTOES MEDICOS LUCAS HAGY LTDA</t>
  </si>
  <si>
    <t>NFS-e 3559 - PARTE</t>
  </si>
  <si>
    <t>RADIO VISAO ASSISTENCIA MEDICA LTDA</t>
  </si>
  <si>
    <t>NFS-e 181 - PARTE</t>
  </si>
  <si>
    <t>RBC SERVIÇOS MEDICOS LTDA</t>
  </si>
  <si>
    <t>NFS-e 1544 - PARTE</t>
  </si>
  <si>
    <t>S GIARDINI &amp; GIARDINI SERVICOS MEDICOS RP LTDA</t>
  </si>
  <si>
    <t>NFS-e 2322 - PARTE</t>
  </si>
  <si>
    <t>S.A.A.V. - SERVIÇO DE ANESTESIOLOGIA E ASSISTÊNCIA MÉDICA A VIDA LTDA</t>
  </si>
  <si>
    <t>Nº 331474</t>
  </si>
  <si>
    <t>011114</t>
  </si>
  <si>
    <t>PAGAMENTO DE FÉRIAS - REF. 16/11/2025 A 30/11/2025 (NÃO MÉDICOS)</t>
  </si>
  <si>
    <t>PAGAMENTO DE FÉRIAS - REF. 16/11/2025 A 30/11/2025 (MÉDICOS)</t>
  </si>
  <si>
    <t>ADIANTAMENTO FOLHA MANUTENÇÃO - REF. 11/2025 (NÃO MÉDICOS)</t>
  </si>
  <si>
    <t>031114</t>
  </si>
  <si>
    <t>PENSÃO ALIMENTÍCIA - REF. 11/2025 (NÃO MÉDICOS)</t>
  </si>
  <si>
    <t>NFS-e 26329 - PARTE</t>
  </si>
  <si>
    <t>D'OLHOS HOSPITAL-DIA LTDA</t>
  </si>
  <si>
    <t>NF-e 2079</t>
  </si>
  <si>
    <t>VAGNER MENDES DA SILVA PRODUTOS DE LIMPEZA</t>
  </si>
  <si>
    <t>NFS-e 71525 - PARTE</t>
  </si>
  <si>
    <t>CARL ZEISS DO BRASIL LTDA</t>
  </si>
  <si>
    <t>NF-e 63094</t>
  </si>
  <si>
    <t>011117</t>
  </si>
  <si>
    <t>PATRICIA RENATA CARVALHO CARMELO</t>
  </si>
  <si>
    <t>RESCISÃO CONTRATUAL (NÃO MÉDICOS)</t>
  </si>
  <si>
    <t>Nº 0438480206</t>
  </si>
  <si>
    <t>NFS-e 213</t>
  </si>
  <si>
    <t>DANILO PATINI DE SOUZA</t>
  </si>
  <si>
    <t>NFS-e 226</t>
  </si>
  <si>
    <t>DEL GROSSI CLINICA MEDICA S/S LTDA</t>
  </si>
  <si>
    <t>NFS-e 339</t>
  </si>
  <si>
    <t>WATANABE, KODAMA &amp; CIA LTDA</t>
  </si>
  <si>
    <t>NFS-e 199827</t>
  </si>
  <si>
    <t>SAPRA LANDAUER SERVICO DE ASSESSORIA E PROTECAO RADIOLOGICA LTDA</t>
  </si>
  <si>
    <t>PRESTAÇÃO DE SERVIÇOS - DOSIMETRIA</t>
  </si>
  <si>
    <t>Nº 4693738</t>
  </si>
  <si>
    <t>MAFRA AMBIENTAL COLETA DE RESIDUOS LTDA</t>
  </si>
  <si>
    <t>GUIA ISS - NFS-e 3634 - MAFRA AMBIENTAL</t>
  </si>
  <si>
    <t>011118</t>
  </si>
  <si>
    <t>TAMIRES NATANYELLE DA SILVA BARBSOA</t>
  </si>
  <si>
    <t>Nº 603819</t>
  </si>
  <si>
    <t>COMPANHIA PAULISTA DE FORCA E LUZ</t>
  </si>
  <si>
    <t>CONTA DE ENERGIA - REF. 09/2025</t>
  </si>
  <si>
    <t>N° 1112</t>
  </si>
  <si>
    <t>Nº 0449213123</t>
  </si>
  <si>
    <t>111119</t>
  </si>
  <si>
    <t>NOKALT DEDETIZADORA E DESENTUPIDORA RIO PRETO LTDA</t>
  </si>
  <si>
    <t>INSS - P. JURIDICA</t>
  </si>
  <si>
    <t>VALMIG COMERCIO E ASSESSORIA TECNICA DE EQUIPAMENTOS LTDA</t>
  </si>
  <si>
    <t>IRRF - P. JURIDICA</t>
  </si>
  <si>
    <t xml:space="preserve">FERREIRA &amp; DE MARCO CLINICA MEDICA LTDA </t>
  </si>
  <si>
    <t>IRRF - P. JURIDICA (DIRETORIA)</t>
  </si>
  <si>
    <t xml:space="preserve">IBES - INSTITUTO BRASILEIRO PARA EXCELENCIA EM SAUDE LTDA ME </t>
  </si>
  <si>
    <t>JAVB SERVICOS MEDICOS LTDA</t>
  </si>
  <si>
    <t>PLANISA PLANEJAMENTO E ORGANIZACAO DE INSTITUICOES DE SAUDE LTDA</t>
  </si>
  <si>
    <t>PIS/COFINS/CSLL</t>
  </si>
  <si>
    <t>AVANCO ENGENHARIA &amp; GERADORES LTDA</t>
  </si>
  <si>
    <t>DRAGER DO BRASIL LTDA</t>
  </si>
  <si>
    <t>PIS/COFINS/CSLL (DIRETORIA)</t>
  </si>
  <si>
    <t>SECRETARIA DA RECEITA FEDERAL</t>
  </si>
  <si>
    <t>IRRF S/ RESCISÃO - REF. 10/2025 (NÃO MÉDICOS)</t>
  </si>
  <si>
    <t>IRRF S/ FÉRIAS - REF. 10/2025 (NÃO MÉDICOS)</t>
  </si>
  <si>
    <t>IRRF S/ FÉRIAS - REF. 10/2025 (MÉDICOS)</t>
  </si>
  <si>
    <t>IRRF S/ FOLHA - REF. 10/2025 (NÃO MÉDICOS)</t>
  </si>
  <si>
    <t>IRRF S/ FOLHA - REF. 10/2025 (MÉDICOS)</t>
  </si>
  <si>
    <t>MINISTÉRIO DA PREVIDENCIA SOCIAL</t>
  </si>
  <si>
    <t>INSS S/ FOLHA - REF. 10/2025 (NÃO MÉDICOS)</t>
  </si>
  <si>
    <t>INSS S/ FOLHA - REF. 10/2025 (MÉDICOS)</t>
  </si>
  <si>
    <t>CAIXA ECONOMICA FEDERAL</t>
  </si>
  <si>
    <t>EMPREST. CONSIG. - CREDITO DO TRABALHADOR (NÃO MÉDICOS)</t>
  </si>
  <si>
    <t>FGTS FOLHA - REF. 10/2025 (NÃO MÉDICOS)</t>
  </si>
  <si>
    <t>FGTS FOLHA - REF. 10/2025 (MÉDICOS)</t>
  </si>
  <si>
    <t>NFS-e 1972</t>
  </si>
  <si>
    <t>SPR SOLUCOES METROLOGICAS LTDA</t>
  </si>
  <si>
    <t>PRESTAÇÃO DE SERVIÇOS - ANALISE DA AGUA</t>
  </si>
  <si>
    <t>NFS-e 1973</t>
  </si>
  <si>
    <t>NFS-e 8885</t>
  </si>
  <si>
    <t>ACCELERARE DESENVOLVIMENTO E LICENCIAMENTO DE PROGRAMAS LTDA</t>
  </si>
  <si>
    <t>NFS-e 9827</t>
  </si>
  <si>
    <t>KEV X - SOLUCOES E SERVICOS LTDA</t>
  </si>
  <si>
    <t>NFS-e 2696</t>
  </si>
  <si>
    <t>LAUREMIR MODA JUNIOR</t>
  </si>
  <si>
    <t>NFS-e 1073 - PARTE</t>
  </si>
  <si>
    <t>NFS-e 57 - PARTE</t>
  </si>
  <si>
    <t>FERNANDES E DINI SERVICOS MEDICOS LTDA</t>
  </si>
  <si>
    <t>NFS-e 870 - PARTE</t>
  </si>
  <si>
    <t>NFS-e 1252</t>
  </si>
  <si>
    <t>MARIANA RIBEIRO GROSSI PSIQUIATRIA LTDA</t>
  </si>
  <si>
    <t>NFS-e 970</t>
  </si>
  <si>
    <t>JOSE ROGERIO GONÇALVES</t>
  </si>
  <si>
    <t>NLº 2128</t>
  </si>
  <si>
    <t>TECHNOLASER CARTUCHOS LTDA</t>
  </si>
  <si>
    <t>NFS-e 16219135</t>
  </si>
  <si>
    <t>CERTSIGN CERTIFICADORA DIGITAL S.A</t>
  </si>
  <si>
    <t>PRESTAÇÃO DE SERVIÇOS - CERTIFICADO DIGITAL</t>
  </si>
  <si>
    <t>NFS-e 18979 - PARTE</t>
  </si>
  <si>
    <t>PRESTAÇÃO DE SERVIÇOS - DEDETIZAÇÃO</t>
  </si>
  <si>
    <t>NFS-e 4026</t>
  </si>
  <si>
    <t>VOA TECNOLOGIA LTDA</t>
  </si>
  <si>
    <t>PRESTAÇÃO DE SERVIÇOS - LICENÇA SOFTWARE</t>
  </si>
  <si>
    <t>NFS-e 9829</t>
  </si>
  <si>
    <t>PRESTAÇÃO DE SERVIÇOS - MANUTENÇÃO VÁCUO MEDICINAL</t>
  </si>
  <si>
    <t>NFS-e 9836</t>
  </si>
  <si>
    <t>PRESTAÇÃO DE SERVIÇOS - MANUTENÇÃO AR MEDICINAL</t>
  </si>
  <si>
    <t>NFS-e 63</t>
  </si>
  <si>
    <t>DAVY ROSA MARQUES</t>
  </si>
  <si>
    <t>PRESTAÇÃO DE SERVIÇOS - MANUTENÇÃO DE MÓVEIS</t>
  </si>
  <si>
    <t>NFS-e 4231 - PARTE</t>
  </si>
  <si>
    <t>PRESTAÇÃO DE SERVIÇOS - MANUTENÇÃO GERADORES</t>
  </si>
  <si>
    <t>NF-e 67402 - PARTE</t>
  </si>
  <si>
    <t>NF-e 67403 - PARTE</t>
  </si>
  <si>
    <t>NF-e 43947 - PARTE</t>
  </si>
  <si>
    <t>MATERIAL MÉDICO HOSPITALAR - PARCELA 07/12</t>
  </si>
  <si>
    <t>NF-e 2995</t>
  </si>
  <si>
    <t>NFS-e 32046 - PARTE</t>
  </si>
  <si>
    <t>NFS-e 39393 - PARTE</t>
  </si>
  <si>
    <t>PRESTAÇÃO DE SERVIÇOS - GESTÃO ESTRATEGICA DE CUSTOS</t>
  </si>
  <si>
    <t>Nº 332045</t>
  </si>
  <si>
    <t>Nº 89409</t>
  </si>
  <si>
    <t>EXPRESSO ITAMARATI S.A</t>
  </si>
  <si>
    <t>Nº 38528</t>
  </si>
  <si>
    <t>PEVE-TUR TRANSPORTES E TURISMO LTDA</t>
  </si>
  <si>
    <t>NFS-e 6510175</t>
  </si>
  <si>
    <t>PLUXEE BENEFICIOS BRASIL S.A.</t>
  </si>
  <si>
    <t>TICKET ALIMENTAÇÃO - REF. 12/2025 (NÃO MÉDICOS)</t>
  </si>
  <si>
    <t>TICEKT ALIMENTAÇÃO - REF. 12/2025 (MÉDICOS)</t>
  </si>
  <si>
    <t>NF-e 11873</t>
  </si>
  <si>
    <t>NF-e 67439</t>
  </si>
  <si>
    <t>NF-e 240375 - PARTE</t>
  </si>
  <si>
    <t>BELO JARDIM MATRIZ COMERCIAL DE BATERIAS LTDA</t>
  </si>
  <si>
    <t>MATERIAL DE MANUTENÇÃO DE EQUIPAMENTOS</t>
  </si>
  <si>
    <t>011128</t>
  </si>
  <si>
    <t>13º SALÁRIO - 1ª PARCELA (NÃO MÉDICOS)</t>
  </si>
  <si>
    <t>13º SALÁRIO - 1ª PARCELA (MÉDICOS)</t>
  </si>
  <si>
    <t>TRANSFERENCIA DE ESTOQUE - MEDICAMENTOS</t>
  </si>
  <si>
    <t>MEDICAMENTOS</t>
  </si>
  <si>
    <t>TRANSFERENCIA DE ESTOQUE - MATERIAL MÉDICO HOSPITALAR</t>
  </si>
  <si>
    <t>PAGAMENTO DE FÉRIAS (NÃO MÉDICOS) - REF. 01/12 A 15/12/2025</t>
  </si>
  <si>
    <t>PAGAMENTO DE FÉRIAS (MÉDICOS) - REF. 01/12 A 15/12/2025</t>
  </si>
  <si>
    <t>NFS-e 87</t>
  </si>
  <si>
    <t>TABITA MARTA DE MORAES FLORICULTURA</t>
  </si>
  <si>
    <t>PRESTAÇÃO DE SERVIÇOS - JARDINAGEM</t>
  </si>
  <si>
    <t>13º SALÁRIO - REMANEJAMENTO (NÃO MÉDICOS)</t>
  </si>
  <si>
    <t>PENSÃO ALIMENTÍCIA - 13º SALÁRIO - 1ª PARCELA (NÃO MÉDICOS)</t>
  </si>
  <si>
    <t>13º SALÁRIO - ADIANTAMENTO - ORDEM DE PAGAMENTO (NÃO MÉDICOS)</t>
  </si>
  <si>
    <t>REFEIÇÃO COLABORADORES - REF. 10/2025 (NÃO MÉDICOS)</t>
  </si>
  <si>
    <t>FORNECIMENTO DE CAFÉ - REF. 10/2025</t>
  </si>
  <si>
    <t xml:space="preserve">GÊNEROS ALIMENTÍCIOS </t>
  </si>
  <si>
    <t>REFEIÇÃO PACIENTES - REF. 10/2025</t>
  </si>
  <si>
    <t>EXAMES ANATOMOPATOLOGICOS - REF. 10/2025</t>
  </si>
  <si>
    <t>LAVANDERIA - REF. 10/2025</t>
  </si>
  <si>
    <t>LAUDOS RAIO-X - REF. 10/2025</t>
  </si>
  <si>
    <t>TRANSPORTE - REF. 10/2025</t>
  </si>
  <si>
    <t>PRESTAÇÃO DE SERVIÇOS - GASOMETRIA - REF. 10/2025</t>
  </si>
  <si>
    <t>HORAS BIP - MANUTENÇÃO ELÉTRICA - REF. 10/2025</t>
  </si>
  <si>
    <t>HORAS BIP - MANUTENÇÃO HIDRAULICA - REF. 10/2025</t>
  </si>
  <si>
    <t>HORAS BIP - REFRIGERAÇÃO - REF. 10/2025</t>
  </si>
  <si>
    <t>HORAS BIP - ENGENHARIA CLINICA - REF. 10/2025</t>
  </si>
  <si>
    <t>PRESTAÇÃO DE SERVIÇOS - TECNOLOGIA DA INFORMAÇÃO - REF. 10/2025</t>
  </si>
  <si>
    <t>ALMOXARIFADO</t>
  </si>
  <si>
    <t>ADMINISTRATIVO/INFORMÁTICA - REF. 10/2025 - TRANSFERÊNCIA</t>
  </si>
  <si>
    <t>COZINHA/DESCARTÁVEL - REF. 10/2025 - TRANSFERÊNCIA</t>
  </si>
  <si>
    <t>MATERIAL DE HIGIENE E LIMPEZA - REF. 10/2025 - TRANSFERÊNCIA</t>
  </si>
  <si>
    <t>MATERIAL DE MANUTENÇÃO EQUIP. - REF. 10/2025 - TRANSFERÊNCIA</t>
  </si>
  <si>
    <t>MATERIAL DE MANUTENÇÃO ELÉTRICA - REF. 10/2025 - TRANSFERÊNCIA</t>
  </si>
  <si>
    <t>MATERIAL DE MANUTENÇÃO HIDRÁULICA - REF. 10/2025 - TRANSFERÊNCIA</t>
  </si>
  <si>
    <t>MATERIAL DE MANUTENÇÃO PREDIAL - REF. 10/2025 - TRANSFERÊNCIA</t>
  </si>
  <si>
    <t>MATERIAL MÉDICO HOSPITALAR - REF. 10/2025 - TRANSFERÊNCIA</t>
  </si>
  <si>
    <t>MEDICAMENTOS - REF. 10/2025 - TRANSFERÊNCIA</t>
  </si>
  <si>
    <t>DIETA ENTERAIS - REF. 10/2025 - TRANSFERÊNCIA</t>
  </si>
  <si>
    <t>TECNOLOGIA &amp; INFORMAÇÃO - REF. 10/2025 - TRANSFERÊNCIA</t>
  </si>
  <si>
    <t>ROUPARIA - REF. 10/2025 - TRANSFERÊNCIA</t>
  </si>
  <si>
    <t>NF-e 63495 - PARTE</t>
  </si>
  <si>
    <t>NFS-e 24024</t>
  </si>
  <si>
    <t>PHILIPS MEDICAL SYSTEMS LTDA</t>
  </si>
  <si>
    <t>NF-e 10771</t>
  </si>
  <si>
    <t>BACKUP COMERCIO E SERVICOS LTDA</t>
  </si>
  <si>
    <t>NF-e 11318</t>
  </si>
  <si>
    <t>MPQUIMICA DISTRIBUIDORA LTDA</t>
  </si>
  <si>
    <t>MATERIAL DE LIMPEZA E HIGIENE</t>
  </si>
  <si>
    <t>NFS-e 88505</t>
  </si>
  <si>
    <t>ALCON BRASIL CUIDADOS COM A SAÚDE LTDA</t>
  </si>
  <si>
    <t>NFS-e 40546</t>
  </si>
  <si>
    <t>MANUTENÇÃO ONA - PARCELA 020/024</t>
  </si>
  <si>
    <t xml:space="preserve">              RENDIMENTO DA CONTA APLICAÇÃO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</si>
</sst>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#,##0.00;[Red]#,##0.00"/>
    <numFmt numFmtId="167" formatCode="&quot;R$&quot;\ #,##0.00"/>
    <numFmt numFmtId="168" formatCode="00&quot;.&quot;000&quot;.&quot;000&quot;/&quot;0000\-00"/>
    <numFmt numFmtId="169" formatCode="_-&quot;R$&quot;\ * #,##0.000000000_-;\-&quot;R$&quot;\ * #,##0.0000000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3"/>
      <name val="Arial"/>
      <family val="2"/>
    </font>
    <font>
      <sz val="23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3"/>
      <color theme="1"/>
      <name val="Calibri"/>
      <family val="2"/>
      <scheme val="minor"/>
    </font>
    <font>
      <sz val="23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3"/>
      <name val="Calibri"/>
      <family val="2"/>
      <scheme val="minor"/>
    </font>
    <font>
      <sz val="72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64" fontId="4" fillId="3" borderId="18" xfId="0" applyNumberFormat="1" applyFont="1" applyFill="1" applyBorder="1"/>
    <xf numFmtId="164" fontId="4" fillId="3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3" fillId="3" borderId="18" xfId="0" applyNumberFormat="1" applyFont="1" applyFill="1" applyBorder="1" applyAlignment="1">
      <alignment horizontal="left"/>
    </xf>
    <xf numFmtId="49" fontId="3" fillId="3" borderId="18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left" vertical="center"/>
    </xf>
    <xf numFmtId="44" fontId="3" fillId="3" borderId="18" xfId="1" applyFont="1" applyFill="1" applyBorder="1" applyAlignment="1">
      <alignment horizontal="center"/>
    </xf>
    <xf numFmtId="44" fontId="3" fillId="3" borderId="18" xfId="0" applyNumberFormat="1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44" fontId="3" fillId="3" borderId="20" xfId="0" applyNumberFormat="1" applyFont="1" applyFill="1" applyBorder="1" applyAlignment="1">
      <alignment horizontal="center"/>
    </xf>
    <xf numFmtId="165" fontId="4" fillId="2" borderId="18" xfId="0" applyNumberFormat="1" applyFont="1" applyFill="1" applyBorder="1"/>
    <xf numFmtId="165" fontId="4" fillId="0" borderId="20" xfId="0" applyNumberFormat="1" applyFont="1" applyBorder="1"/>
    <xf numFmtId="164" fontId="4" fillId="2" borderId="18" xfId="0" applyNumberFormat="1" applyFont="1" applyFill="1" applyBorder="1"/>
    <xf numFmtId="164" fontId="4" fillId="2" borderId="18" xfId="0" applyNumberFormat="1" applyFont="1" applyFill="1" applyBorder="1" applyAlignment="1">
      <alignment vertical="center"/>
    </xf>
    <xf numFmtId="166" fontId="5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44" fontId="4" fillId="2" borderId="18" xfId="1" applyFont="1" applyFill="1" applyBorder="1" applyAlignment="1"/>
    <xf numFmtId="44" fontId="0" fillId="0" borderId="0" xfId="1" applyFont="1"/>
    <xf numFmtId="0" fontId="6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44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6" fillId="0" borderId="0" xfId="0" applyFont="1" applyAlignment="1">
      <alignment horizontal="center" vertical="center"/>
    </xf>
    <xf numFmtId="44" fontId="17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7" fillId="0" borderId="0" xfId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4" fontId="3" fillId="0" borderId="2" xfId="1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2" xfId="0" applyFont="1" applyBorder="1"/>
    <xf numFmtId="44" fontId="3" fillId="0" borderId="14" xfId="1" applyFont="1" applyBorder="1"/>
    <xf numFmtId="44" fontId="4" fillId="0" borderId="18" xfId="1" applyFont="1" applyFill="1" applyBorder="1"/>
    <xf numFmtId="167" fontId="4" fillId="0" borderId="0" xfId="1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8" fillId="0" borderId="18" xfId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44" fontId="3" fillId="0" borderId="0" xfId="1" applyFont="1" applyFill="1" applyBorder="1" applyAlignment="1">
      <alignment horizontal="center"/>
    </xf>
    <xf numFmtId="44" fontId="20" fillId="0" borderId="0" xfId="1" applyFont="1" applyFill="1" applyBorder="1" applyAlignment="1">
      <alignment vertical="center"/>
    </xf>
    <xf numFmtId="0" fontId="17" fillId="0" borderId="0" xfId="1" applyNumberFormat="1" applyFont="1" applyFill="1" applyBorder="1" applyAlignment="1">
      <alignment horizontal="center" vertical="center"/>
    </xf>
    <xf numFmtId="44" fontId="20" fillId="0" borderId="0" xfId="1" applyFont="1" applyFill="1" applyBorder="1"/>
    <xf numFmtId="0" fontId="21" fillId="0" borderId="0" xfId="0" applyFont="1"/>
    <xf numFmtId="44" fontId="3" fillId="0" borderId="5" xfId="1" applyFont="1" applyFill="1" applyBorder="1" applyAlignment="1">
      <alignment horizontal="center"/>
    </xf>
    <xf numFmtId="44" fontId="3" fillId="0" borderId="5" xfId="1" applyFont="1" applyFill="1" applyBorder="1" applyAlignment="1"/>
    <xf numFmtId="44" fontId="3" fillId="0" borderId="5" xfId="1" applyFont="1" applyFill="1" applyBorder="1" applyAlignment="1">
      <alignment horizontal="center" vertical="center"/>
    </xf>
    <xf numFmtId="0" fontId="10" fillId="0" borderId="0" xfId="0" applyFont="1"/>
    <xf numFmtId="0" fontId="20" fillId="0" borderId="0" xfId="0" applyFont="1"/>
    <xf numFmtId="44" fontId="18" fillId="0" borderId="18" xfId="1" applyFont="1" applyFill="1" applyBorder="1" applyAlignment="1">
      <alignment vertical="center"/>
    </xf>
    <xf numFmtId="44" fontId="20" fillId="0" borderId="0" xfId="0" applyNumberFormat="1" applyFont="1"/>
    <xf numFmtId="44" fontId="3" fillId="0" borderId="0" xfId="1" applyFont="1" applyFill="1" applyBorder="1" applyAlignment="1">
      <alignment vertical="center"/>
    </xf>
    <xf numFmtId="44" fontId="20" fillId="0" borderId="0" xfId="0" applyNumberFormat="1" applyFont="1" applyAlignment="1">
      <alignment vertical="center"/>
    </xf>
    <xf numFmtId="44" fontId="3" fillId="0" borderId="0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18" xfId="0" applyFont="1" applyFill="1" applyBorder="1" applyAlignment="1">
      <alignment horizontal="left" vertical="center"/>
    </xf>
    <xf numFmtId="49" fontId="18" fillId="0" borderId="18" xfId="0" applyNumberFormat="1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44" fontId="21" fillId="0" borderId="0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169" fontId="3" fillId="0" borderId="0" xfId="1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44" fontId="18" fillId="0" borderId="18" xfId="1" quotePrefix="1" applyFont="1" applyFill="1" applyBorder="1" applyAlignment="1">
      <alignment horizontal="center" vertical="center"/>
    </xf>
    <xf numFmtId="12" fontId="3" fillId="0" borderId="5" xfId="1" applyNumberFormat="1" applyFont="1" applyFill="1" applyBorder="1" applyAlignment="1"/>
    <xf numFmtId="14" fontId="3" fillId="0" borderId="5" xfId="1" applyNumberFormat="1" applyFont="1" applyFill="1" applyBorder="1" applyAlignment="1"/>
    <xf numFmtId="44" fontId="17" fillId="0" borderId="0" xfId="1" applyFont="1" applyFill="1" applyBorder="1" applyAlignment="1">
      <alignment horizontal="center" vertical="center" wrapText="1"/>
    </xf>
    <xf numFmtId="44" fontId="24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vertical="center"/>
    </xf>
    <xf numFmtId="44" fontId="3" fillId="3" borderId="5" xfId="1" applyFont="1" applyFill="1" applyBorder="1" applyAlignment="1">
      <alignment horizontal="center"/>
    </xf>
    <xf numFmtId="14" fontId="18" fillId="0" borderId="18" xfId="0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/>
    </xf>
    <xf numFmtId="168" fontId="18" fillId="0" borderId="18" xfId="0" quotePrefix="1" applyNumberFormat="1" applyFont="1" applyFill="1" applyBorder="1" applyAlignment="1">
      <alignment horizontal="center" vertical="center"/>
    </xf>
    <xf numFmtId="44" fontId="17" fillId="0" borderId="0" xfId="1" applyFont="1" applyFill="1" applyBorder="1" applyAlignment="1">
      <alignment horizontal="center"/>
    </xf>
    <xf numFmtId="44" fontId="18" fillId="0" borderId="0" xfId="1" applyFont="1" applyFill="1" applyBorder="1" applyAlignment="1">
      <alignment horizontal="center"/>
    </xf>
    <xf numFmtId="44" fontId="18" fillId="0" borderId="0" xfId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4" fontId="4" fillId="3" borderId="20" xfId="1" applyFont="1" applyFill="1" applyBorder="1"/>
    <xf numFmtId="165" fontId="22" fillId="0" borderId="0" xfId="0" applyNumberFormat="1" applyFont="1" applyAlignment="1">
      <alignment horizontal="center"/>
    </xf>
    <xf numFmtId="164" fontId="22" fillId="0" borderId="0" xfId="0" applyNumberFormat="1" applyFont="1"/>
    <xf numFmtId="44" fontId="0" fillId="0" borderId="0" xfId="0" applyNumberFormat="1"/>
    <xf numFmtId="44" fontId="4" fillId="2" borderId="18" xfId="1" applyFont="1" applyFill="1" applyBorder="1"/>
    <xf numFmtId="164" fontId="22" fillId="0" borderId="0" xfId="0" applyNumberFormat="1" applyFont="1" applyAlignment="1">
      <alignment vertical="center"/>
    </xf>
    <xf numFmtId="0" fontId="19" fillId="0" borderId="0" xfId="0" applyFont="1"/>
    <xf numFmtId="0" fontId="25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4" fillId="2" borderId="18" xfId="1" applyFont="1" applyFill="1" applyBorder="1" applyAlignment="1">
      <alignment vertical="center"/>
    </xf>
    <xf numFmtId="164" fontId="22" fillId="0" borderId="0" xfId="0" applyNumberFormat="1" applyFont="1" applyAlignment="1">
      <alignment horizontal="center"/>
    </xf>
    <xf numFmtId="44" fontId="4" fillId="0" borderId="0" xfId="1" applyFont="1"/>
    <xf numFmtId="44" fontId="6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/>
    <xf numFmtId="44" fontId="3" fillId="0" borderId="0" xfId="1" applyFont="1"/>
    <xf numFmtId="49" fontId="0" fillId="0" borderId="0" xfId="0" applyNumberFormat="1"/>
    <xf numFmtId="0" fontId="0" fillId="0" borderId="0" xfId="0" applyAlignment="1">
      <alignment horizontal="center"/>
    </xf>
    <xf numFmtId="49" fontId="18" fillId="0" borderId="18" xfId="0" applyNumberFormat="1" applyFont="1" applyFill="1" applyBorder="1" applyAlignment="1">
      <alignment horizontal="center"/>
    </xf>
    <xf numFmtId="168" fontId="18" fillId="0" borderId="18" xfId="0" applyNumberFormat="1" applyFont="1" applyFill="1" applyBorder="1" applyAlignment="1">
      <alignment horizontal="center" vertical="center"/>
    </xf>
    <xf numFmtId="44" fontId="18" fillId="0" borderId="18" xfId="1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left" wrapText="1"/>
    </xf>
    <xf numFmtId="44" fontId="18" fillId="0" borderId="18" xfId="1" applyFont="1" applyFill="1" applyBorder="1" applyAlignment="1">
      <alignment horizontal="center"/>
    </xf>
    <xf numFmtId="44" fontId="18" fillId="0" borderId="18" xfId="1" applyFont="1" applyFill="1" applyBorder="1" applyAlignment="1">
      <alignment horizontal="center" vertical="center" wrapText="1"/>
    </xf>
    <xf numFmtId="44" fontId="22" fillId="0" borderId="18" xfId="1" applyFont="1" applyFill="1" applyBorder="1" applyAlignment="1">
      <alignment horizontal="center" vertical="center"/>
    </xf>
    <xf numFmtId="49" fontId="18" fillId="0" borderId="18" xfId="0" quotePrefix="1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165" fontId="4" fillId="2" borderId="15" xfId="0" applyNumberFormat="1" applyFont="1" applyFill="1" applyBorder="1" applyAlignment="1">
      <alignment horizontal="right"/>
    </xf>
    <xf numFmtId="165" fontId="4" fillId="2" borderId="16" xfId="0" applyNumberFormat="1" applyFont="1" applyFill="1" applyBorder="1" applyAlignment="1">
      <alignment horizontal="right"/>
    </xf>
    <xf numFmtId="165" fontId="4" fillId="2" borderId="17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8" fillId="0" borderId="1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44" fontId="3" fillId="0" borderId="5" xfId="1" applyFont="1" applyFill="1" applyBorder="1" applyAlignment="1">
      <alignment horizontal="center" vertical="center"/>
    </xf>
    <xf numFmtId="44" fontId="3" fillId="0" borderId="5" xfId="1" applyFont="1" applyFill="1" applyBorder="1" applyAlignment="1">
      <alignment horizontal="center"/>
    </xf>
    <xf numFmtId="0" fontId="19" fillId="0" borderId="18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horizontal="center" vertical="center"/>
    </xf>
    <xf numFmtId="44" fontId="20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7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828675</xdr:colOff>
          <xdr:row>4</xdr:row>
          <xdr:rowOff>0</xdr:rowOff>
        </xdr:to>
        <xdr:sp macro="" textlink="">
          <xdr:nvSpPr>
            <xdr:cNvPr id="1025" name="Picture 8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828675</xdr:colOff>
          <xdr:row>4</xdr:row>
          <xdr:rowOff>304800</xdr:rowOff>
        </xdr:to>
        <xdr:sp macro="" textlink="">
          <xdr:nvSpPr>
            <xdr:cNvPr id="2049" name="Picture 8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40" zoomScaleNormal="40" workbookViewId="0">
      <selection activeCell="E40" sqref="E40:F42"/>
    </sheetView>
  </sheetViews>
  <sheetFormatPr defaultRowHeight="15" x14ac:dyDescent="0.25"/>
  <cols>
    <col min="1" max="1" width="23.5703125" customWidth="1"/>
    <col min="2" max="2" width="27.7109375" customWidth="1"/>
    <col min="3" max="3" width="102.28515625" customWidth="1"/>
    <col min="4" max="4" width="103.5703125" customWidth="1"/>
    <col min="5" max="5" width="27.7109375" customWidth="1"/>
    <col min="6" max="6" width="4.7109375" customWidth="1"/>
    <col min="7" max="7" width="72" customWidth="1"/>
    <col min="8" max="8" width="77.7109375" customWidth="1"/>
    <col min="9" max="9" width="31.42578125" bestFit="1" customWidth="1"/>
    <col min="10" max="10" width="44.28515625" customWidth="1"/>
    <col min="11" max="11" width="23.42578125" customWidth="1"/>
    <col min="12" max="12" width="23.85546875" bestFit="1" customWidth="1"/>
  </cols>
  <sheetData>
    <row r="1" spans="1:10" ht="29.25" x14ac:dyDescent="0.25">
      <c r="A1" s="183" t="s">
        <v>0</v>
      </c>
      <c r="B1" s="183"/>
      <c r="C1" s="183"/>
      <c r="D1" s="183"/>
      <c r="E1" s="183"/>
      <c r="F1" s="183"/>
      <c r="G1" s="183"/>
      <c r="H1" s="184"/>
      <c r="I1" s="185" t="s">
        <v>1</v>
      </c>
      <c r="J1" s="186"/>
    </row>
    <row r="2" spans="1:10" ht="29.25" x14ac:dyDescent="0.4">
      <c r="A2" s="191" t="s">
        <v>2</v>
      </c>
      <c r="B2" s="191"/>
      <c r="C2" s="191"/>
      <c r="D2" s="191"/>
      <c r="E2" s="191"/>
      <c r="F2" s="191"/>
      <c r="G2" s="191"/>
      <c r="H2" s="192"/>
      <c r="I2" s="187"/>
      <c r="J2" s="188"/>
    </row>
    <row r="3" spans="1:10" ht="29.25" x14ac:dyDescent="0.25">
      <c r="A3" s="193" t="s">
        <v>3</v>
      </c>
      <c r="B3" s="193"/>
      <c r="C3" s="193"/>
      <c r="D3" s="193"/>
      <c r="E3" s="193"/>
      <c r="F3" s="193"/>
      <c r="G3" s="193"/>
      <c r="H3" s="194"/>
      <c r="I3" s="187"/>
      <c r="J3" s="188"/>
    </row>
    <row r="4" spans="1:10" ht="30.75" thickBot="1" x14ac:dyDescent="0.5">
      <c r="A4" s="195"/>
      <c r="B4" s="196"/>
      <c r="C4" s="196"/>
      <c r="D4" s="196"/>
      <c r="E4" s="196"/>
      <c r="F4" s="196"/>
      <c r="G4" s="196"/>
      <c r="H4" s="197"/>
      <c r="I4" s="189"/>
      <c r="J4" s="190"/>
    </row>
    <row r="5" spans="1:10" ht="30.75" thickBot="1" x14ac:dyDescent="0.5">
      <c r="A5" s="198" t="s">
        <v>4</v>
      </c>
      <c r="B5" s="164"/>
      <c r="C5" s="164"/>
      <c r="D5" s="164"/>
      <c r="E5" s="164"/>
      <c r="F5" s="164"/>
      <c r="G5" s="164"/>
      <c r="H5" s="164"/>
      <c r="I5" s="164"/>
      <c r="J5" s="165"/>
    </row>
    <row r="6" spans="1:10" ht="30.75" thickBot="1" x14ac:dyDescent="0.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ht="30" x14ac:dyDescent="0.45">
      <c r="A7" s="166" t="s">
        <v>5</v>
      </c>
      <c r="B7" s="167"/>
      <c r="C7" s="167"/>
      <c r="D7" s="167"/>
      <c r="E7" s="167"/>
      <c r="F7" s="167"/>
      <c r="G7" s="167"/>
      <c r="H7" s="167"/>
      <c r="I7" s="167"/>
      <c r="J7" s="168"/>
    </row>
    <row r="8" spans="1:10" ht="30" x14ac:dyDescent="0.45">
      <c r="A8" s="169" t="s">
        <v>6</v>
      </c>
      <c r="B8" s="170"/>
      <c r="C8" s="170"/>
      <c r="D8" s="171" t="s">
        <v>7</v>
      </c>
      <c r="E8" s="171"/>
      <c r="F8" s="171"/>
      <c r="G8" s="171"/>
      <c r="H8" s="171"/>
      <c r="I8" s="171"/>
      <c r="J8" s="172"/>
    </row>
    <row r="9" spans="1:10" ht="30" x14ac:dyDescent="0.45">
      <c r="A9" s="152" t="s">
        <v>8</v>
      </c>
      <c r="B9" s="144"/>
      <c r="C9" s="144"/>
      <c r="D9" s="144"/>
      <c r="E9" s="144"/>
      <c r="F9" s="144"/>
      <c r="G9" s="144"/>
      <c r="H9" s="144"/>
      <c r="I9" s="144"/>
      <c r="J9" s="153"/>
    </row>
    <row r="10" spans="1:10" ht="35.25" customHeight="1" x14ac:dyDescent="0.25">
      <c r="A10" s="173" t="s">
        <v>9</v>
      </c>
      <c r="B10" s="174"/>
      <c r="C10" s="174"/>
      <c r="D10" s="175"/>
      <c r="E10" s="1" t="s">
        <v>10</v>
      </c>
      <c r="F10" s="2"/>
      <c r="G10" s="2"/>
      <c r="H10" s="3"/>
      <c r="I10" s="176" t="s">
        <v>11</v>
      </c>
      <c r="J10" s="177"/>
    </row>
    <row r="11" spans="1:10" ht="32.25" customHeight="1" x14ac:dyDescent="0.25">
      <c r="A11" s="180" t="s">
        <v>12</v>
      </c>
      <c r="B11" s="181"/>
      <c r="C11" s="181"/>
      <c r="D11" s="182"/>
      <c r="E11" s="4">
        <v>3997</v>
      </c>
      <c r="F11" s="5"/>
      <c r="G11" s="5"/>
      <c r="H11" s="6"/>
      <c r="I11" s="178"/>
      <c r="J11" s="179"/>
    </row>
    <row r="12" spans="1:10" ht="30" x14ac:dyDescent="0.45">
      <c r="A12" s="152" t="s">
        <v>13</v>
      </c>
      <c r="B12" s="144"/>
      <c r="C12" s="144"/>
      <c r="D12" s="144"/>
      <c r="E12" s="144"/>
      <c r="F12" s="144"/>
      <c r="G12" s="144"/>
      <c r="H12" s="144"/>
      <c r="I12" s="144"/>
      <c r="J12" s="153"/>
    </row>
    <row r="13" spans="1:10" ht="30" x14ac:dyDescent="0.45">
      <c r="A13" s="152" t="s">
        <v>14</v>
      </c>
      <c r="B13" s="144"/>
      <c r="C13" s="144"/>
      <c r="D13" s="144"/>
      <c r="E13" s="144"/>
      <c r="F13" s="144"/>
      <c r="G13" s="144"/>
      <c r="H13" s="154"/>
      <c r="I13" s="154"/>
      <c r="J13" s="153"/>
    </row>
    <row r="14" spans="1:10" ht="30" x14ac:dyDescent="0.45">
      <c r="A14" s="155" t="s">
        <v>15</v>
      </c>
      <c r="B14" s="156"/>
      <c r="C14" s="156"/>
      <c r="D14" s="156"/>
      <c r="E14" s="156"/>
      <c r="F14" s="156"/>
      <c r="G14" s="156"/>
      <c r="H14" s="156"/>
      <c r="I14" s="157"/>
      <c r="J14" s="7">
        <v>589.66999999999996</v>
      </c>
    </row>
    <row r="15" spans="1:10" ht="30" x14ac:dyDescent="0.45">
      <c r="A15" s="158" t="s">
        <v>16</v>
      </c>
      <c r="B15" s="159"/>
      <c r="C15" s="159"/>
      <c r="D15" s="159"/>
      <c r="E15" s="159"/>
      <c r="F15" s="159"/>
      <c r="G15" s="159"/>
      <c r="H15" s="159"/>
      <c r="I15" s="160"/>
      <c r="J15" s="8">
        <v>121658.86</v>
      </c>
    </row>
    <row r="16" spans="1:10" s="13" customFormat="1" ht="30" x14ac:dyDescent="0.25">
      <c r="A16" s="9" t="s">
        <v>17</v>
      </c>
      <c r="B16" s="10" t="s">
        <v>18</v>
      </c>
      <c r="C16" s="10" t="s">
        <v>19</v>
      </c>
      <c r="D16" s="161" t="s">
        <v>20</v>
      </c>
      <c r="E16" s="162"/>
      <c r="F16" s="162"/>
      <c r="G16" s="11" t="s">
        <v>21</v>
      </c>
      <c r="H16" s="11" t="s">
        <v>22</v>
      </c>
      <c r="I16" s="12" t="s">
        <v>23</v>
      </c>
      <c r="J16" s="12" t="s">
        <v>24</v>
      </c>
    </row>
    <row r="17" spans="1:12" s="13" customFormat="1" ht="30" hidden="1" x14ac:dyDescent="0.45">
      <c r="A17" s="14"/>
      <c r="B17" s="15"/>
      <c r="C17" s="16"/>
      <c r="D17" s="146"/>
      <c r="E17" s="147"/>
      <c r="F17" s="148"/>
      <c r="G17" s="17"/>
      <c r="H17" s="17"/>
      <c r="I17" s="18"/>
      <c r="J17" s="18"/>
    </row>
    <row r="18" spans="1:12" ht="30" x14ac:dyDescent="0.45">
      <c r="A18" s="19">
        <v>45980</v>
      </c>
      <c r="B18" s="15" t="s">
        <v>25</v>
      </c>
      <c r="C18" s="16" t="s">
        <v>26</v>
      </c>
      <c r="D18" s="146" t="s">
        <v>27</v>
      </c>
      <c r="E18" s="147"/>
      <c r="F18" s="148"/>
      <c r="G18" s="17" t="s">
        <v>28</v>
      </c>
      <c r="H18" s="17" t="s">
        <v>29</v>
      </c>
      <c r="I18" s="18">
        <v>90</v>
      </c>
      <c r="J18" s="18"/>
    </row>
    <row r="19" spans="1:12" ht="30" x14ac:dyDescent="0.45">
      <c r="A19" s="19">
        <v>45989</v>
      </c>
      <c r="B19" s="15" t="s">
        <v>30</v>
      </c>
      <c r="C19" s="16" t="s">
        <v>31</v>
      </c>
      <c r="D19" s="146" t="s">
        <v>32</v>
      </c>
      <c r="E19" s="147"/>
      <c r="F19" s="148"/>
      <c r="G19" s="17" t="s">
        <v>33</v>
      </c>
      <c r="H19" s="17" t="s">
        <v>34</v>
      </c>
      <c r="I19" s="18">
        <v>4025.83</v>
      </c>
      <c r="J19" s="20"/>
    </row>
    <row r="20" spans="1:12" ht="30" x14ac:dyDescent="0.45">
      <c r="A20" s="142" t="s">
        <v>35</v>
      </c>
      <c r="B20" s="143"/>
      <c r="C20" s="143"/>
      <c r="D20" s="143"/>
      <c r="E20" s="143"/>
      <c r="F20" s="143"/>
      <c r="G20" s="143"/>
      <c r="H20" s="145"/>
      <c r="I20" s="21">
        <f>SUM(I17:I19)</f>
        <v>4115.83</v>
      </c>
      <c r="J20" s="22"/>
    </row>
    <row r="21" spans="1:12" ht="30" x14ac:dyDescent="0.45">
      <c r="A21" s="149" t="s">
        <v>24</v>
      </c>
      <c r="B21" s="150"/>
      <c r="C21" s="150"/>
      <c r="D21" s="150"/>
      <c r="E21" s="150"/>
      <c r="F21" s="150"/>
      <c r="G21" s="150"/>
      <c r="H21" s="150"/>
      <c r="I21" s="151"/>
      <c r="J21" s="21">
        <f>SUM(J17:J20)</f>
        <v>0</v>
      </c>
    </row>
    <row r="22" spans="1:12" ht="30" x14ac:dyDescent="0.45">
      <c r="A22" s="142" t="s">
        <v>36</v>
      </c>
      <c r="B22" s="143"/>
      <c r="C22" s="143"/>
      <c r="D22" s="143"/>
      <c r="E22" s="143"/>
      <c r="F22" s="143"/>
      <c r="G22" s="144"/>
      <c r="H22" s="144"/>
      <c r="I22" s="145"/>
      <c r="J22" s="23">
        <v>473.84</v>
      </c>
    </row>
    <row r="23" spans="1:12" ht="30" x14ac:dyDescent="0.45">
      <c r="A23" s="142" t="s">
        <v>37</v>
      </c>
      <c r="B23" s="143"/>
      <c r="C23" s="143"/>
      <c r="D23" s="143"/>
      <c r="E23" s="143"/>
      <c r="F23" s="143"/>
      <c r="G23" s="144"/>
      <c r="H23" s="144"/>
      <c r="I23" s="145"/>
      <c r="J23" s="24">
        <v>118939.01</v>
      </c>
      <c r="K23" s="25"/>
      <c r="L23" s="26"/>
    </row>
    <row r="24" spans="1:12" ht="30" x14ac:dyDescent="0.45">
      <c r="A24" s="142" t="s">
        <v>38</v>
      </c>
      <c r="B24" s="143"/>
      <c r="C24" s="143"/>
      <c r="D24" s="143"/>
      <c r="E24" s="143"/>
      <c r="F24" s="143"/>
      <c r="G24" s="144"/>
      <c r="H24" s="144"/>
      <c r="I24" s="145"/>
      <c r="J24" s="24">
        <v>1280.1500000000001</v>
      </c>
      <c r="L24" s="27"/>
    </row>
    <row r="25" spans="1:12" ht="30" x14ac:dyDescent="0.45">
      <c r="A25" s="142" t="s">
        <v>39</v>
      </c>
      <c r="B25" s="143"/>
      <c r="C25" s="143"/>
      <c r="D25" s="143"/>
      <c r="E25" s="143"/>
      <c r="F25" s="143"/>
      <c r="G25" s="144"/>
      <c r="H25" s="144"/>
      <c r="I25" s="145"/>
      <c r="J25" s="28">
        <f>J14+J15+J21-I20+J24</f>
        <v>119412.84999999999</v>
      </c>
      <c r="K25" s="29"/>
    </row>
    <row r="26" spans="1:12" ht="19.5" x14ac:dyDescent="0.3">
      <c r="A26" s="30"/>
      <c r="B26" s="30"/>
      <c r="C26" s="30"/>
      <c r="D26" s="30"/>
      <c r="E26" s="30"/>
      <c r="F26" s="30" t="s">
        <v>40</v>
      </c>
      <c r="G26" s="31"/>
      <c r="H26" s="31"/>
      <c r="I26" s="30"/>
      <c r="J26" s="32"/>
      <c r="K26" s="29"/>
    </row>
    <row r="27" spans="1:12" ht="19.5" x14ac:dyDescent="0.3">
      <c r="A27" s="30"/>
      <c r="B27" s="30"/>
      <c r="C27" s="30"/>
      <c r="D27" s="30"/>
      <c r="E27" s="30"/>
      <c r="F27" s="30"/>
      <c r="G27" s="31"/>
      <c r="H27" s="31"/>
      <c r="I27" s="30"/>
      <c r="J27" s="32"/>
      <c r="K27" s="29"/>
    </row>
    <row r="28" spans="1:12" ht="31.5" x14ac:dyDescent="0.5">
      <c r="A28" s="33"/>
      <c r="B28" s="34"/>
      <c r="C28" s="34"/>
      <c r="D28" s="34"/>
      <c r="E28" s="34"/>
      <c r="F28" s="34"/>
      <c r="G28" s="35"/>
      <c r="H28" s="35"/>
      <c r="I28" s="34"/>
      <c r="J28" s="34"/>
    </row>
    <row r="29" spans="1:12" ht="19.5" x14ac:dyDescent="0.3">
      <c r="A29" s="36"/>
      <c r="B29" s="34"/>
      <c r="C29" s="34"/>
      <c r="D29" s="34"/>
      <c r="E29" s="34"/>
      <c r="F29" s="34"/>
      <c r="G29" s="35"/>
      <c r="H29" s="35"/>
      <c r="I29" s="34"/>
      <c r="J29" s="34"/>
    </row>
    <row r="30" spans="1:12" ht="32.25" x14ac:dyDescent="0.5">
      <c r="A30" s="34"/>
      <c r="B30" s="34"/>
      <c r="C30" s="34"/>
      <c r="D30" s="34"/>
      <c r="E30" s="34"/>
      <c r="F30" s="34"/>
      <c r="G30" s="35"/>
      <c r="H30" s="35"/>
      <c r="I30" s="34"/>
      <c r="J30" s="37"/>
    </row>
    <row r="31" spans="1:12" ht="19.5" x14ac:dyDescent="0.3">
      <c r="A31" s="34"/>
      <c r="B31" s="34"/>
      <c r="C31" s="34"/>
      <c r="D31" s="34"/>
      <c r="E31" s="34"/>
      <c r="F31" s="34"/>
      <c r="G31" s="35"/>
      <c r="H31" s="35"/>
      <c r="I31" s="34"/>
      <c r="J31" s="34"/>
    </row>
    <row r="32" spans="1:12" ht="19.5" x14ac:dyDescent="0.3">
      <c r="A32" s="34"/>
      <c r="B32" s="34"/>
      <c r="C32" s="34"/>
      <c r="D32" s="34"/>
      <c r="E32" s="34"/>
      <c r="F32" s="34"/>
      <c r="G32" s="35"/>
      <c r="H32" s="35"/>
      <c r="I32" s="34"/>
      <c r="J32" s="34"/>
    </row>
    <row r="33" spans="1:11" ht="19.5" x14ac:dyDescent="0.3">
      <c r="A33" s="34"/>
      <c r="B33" s="34"/>
      <c r="C33" s="34"/>
      <c r="D33" s="34"/>
      <c r="E33" s="34"/>
      <c r="F33" s="34"/>
      <c r="G33" s="35"/>
      <c r="H33" s="35"/>
      <c r="I33" s="34"/>
      <c r="J33" s="34"/>
    </row>
    <row r="34" spans="1:11" ht="19.5" x14ac:dyDescent="0.3">
      <c r="A34" s="34"/>
      <c r="B34" s="34"/>
      <c r="C34" s="34"/>
      <c r="D34" s="34"/>
      <c r="E34" s="34"/>
      <c r="F34" s="34"/>
      <c r="G34" s="35"/>
      <c r="H34" s="35"/>
      <c r="I34" s="34"/>
      <c r="J34" s="34"/>
    </row>
    <row r="35" spans="1:11" ht="19.5" x14ac:dyDescent="0.3">
      <c r="A35" s="34"/>
      <c r="B35" s="34"/>
      <c r="C35" s="34"/>
      <c r="D35" s="34"/>
      <c r="E35" s="34"/>
      <c r="F35" s="34"/>
      <c r="G35" s="35"/>
      <c r="H35" s="35"/>
      <c r="I35" s="34"/>
      <c r="J35" s="34"/>
    </row>
    <row r="36" spans="1:11" ht="19.5" x14ac:dyDescent="0.3">
      <c r="A36" s="34"/>
      <c r="B36" s="34"/>
      <c r="C36" s="34"/>
      <c r="D36" s="34"/>
      <c r="E36" s="34"/>
      <c r="F36" s="34"/>
      <c r="G36" s="35"/>
      <c r="H36" s="35"/>
      <c r="I36" s="34"/>
      <c r="J36" s="34"/>
    </row>
    <row r="37" spans="1:11" ht="19.5" x14ac:dyDescent="0.3">
      <c r="A37" s="34"/>
      <c r="B37" s="34"/>
      <c r="C37" s="34"/>
      <c r="D37" s="34"/>
      <c r="E37" s="34"/>
      <c r="F37" s="34"/>
      <c r="G37" s="35"/>
      <c r="H37" s="35"/>
      <c r="I37" s="34"/>
      <c r="J37" s="34"/>
    </row>
    <row r="38" spans="1:11" ht="19.5" x14ac:dyDescent="0.3">
      <c r="A38" s="34"/>
      <c r="B38" s="34"/>
      <c r="C38" s="34"/>
      <c r="D38" s="34"/>
      <c r="E38" s="34"/>
      <c r="F38" s="34"/>
      <c r="G38" s="35"/>
      <c r="H38" s="35"/>
      <c r="I38" s="34"/>
      <c r="J38" s="34"/>
    </row>
    <row r="39" spans="1:11" ht="19.5" x14ac:dyDescent="0.3">
      <c r="A39" s="34"/>
      <c r="B39" s="34"/>
      <c r="C39" s="34"/>
      <c r="D39" s="34"/>
      <c r="E39" s="34"/>
      <c r="F39" s="34"/>
      <c r="G39" s="35"/>
      <c r="H39" s="35"/>
      <c r="I39" s="34"/>
      <c r="J39" s="34"/>
    </row>
    <row r="40" spans="1:11" ht="39" x14ac:dyDescent="0.6">
      <c r="A40" s="38"/>
      <c r="B40" s="140"/>
      <c r="C40" s="140"/>
      <c r="D40" s="39"/>
      <c r="E40" s="140"/>
      <c r="F40" s="140"/>
      <c r="G40" s="40"/>
      <c r="H40" s="140"/>
      <c r="I40" s="140"/>
      <c r="J40" s="140"/>
      <c r="K40" s="41"/>
    </row>
    <row r="41" spans="1:11" ht="39" x14ac:dyDescent="0.6">
      <c r="A41" s="38"/>
      <c r="B41" s="140"/>
      <c r="C41" s="140"/>
      <c r="D41" s="39"/>
      <c r="E41" s="140"/>
      <c r="F41" s="140"/>
      <c r="G41" s="40"/>
      <c r="H41" s="140"/>
      <c r="I41" s="140"/>
      <c r="J41" s="140"/>
      <c r="K41" s="41"/>
    </row>
    <row r="42" spans="1:11" ht="39" x14ac:dyDescent="0.6">
      <c r="A42" s="38"/>
      <c r="B42" s="140"/>
      <c r="C42" s="140"/>
      <c r="D42" s="39"/>
      <c r="E42" s="140"/>
      <c r="F42" s="140"/>
      <c r="G42" s="40"/>
      <c r="H42" s="140"/>
      <c r="I42" s="140"/>
      <c r="J42" s="140"/>
      <c r="K42" s="41"/>
    </row>
    <row r="43" spans="1:11" ht="40.5" customHeight="1" x14ac:dyDescent="0.6">
      <c r="A43" s="140"/>
      <c r="B43" s="140"/>
      <c r="C43" s="140"/>
      <c r="D43" s="141"/>
      <c r="E43" s="141"/>
      <c r="F43" s="141"/>
      <c r="G43" s="40"/>
      <c r="H43" s="140"/>
      <c r="I43" s="140"/>
      <c r="J43" s="140"/>
      <c r="K43" s="41"/>
    </row>
    <row r="44" spans="1:11" ht="31.5" customHeight="1" x14ac:dyDescent="0.6">
      <c r="A44" s="140"/>
      <c r="B44" s="140"/>
      <c r="C44" s="140"/>
      <c r="D44" s="141"/>
      <c r="E44" s="141"/>
      <c r="F44" s="141"/>
      <c r="G44" s="40"/>
      <c r="H44" s="140"/>
      <c r="I44" s="140"/>
      <c r="J44" s="140"/>
      <c r="K44" s="41"/>
    </row>
    <row r="45" spans="1:11" s="44" customFormat="1" ht="34.5" customHeight="1" x14ac:dyDescent="0.6">
      <c r="A45" s="140"/>
      <c r="B45" s="140"/>
      <c r="C45" s="140"/>
      <c r="D45" s="141"/>
      <c r="E45" s="141"/>
      <c r="F45" s="141"/>
      <c r="G45" s="42"/>
      <c r="H45" s="140"/>
      <c r="I45" s="140"/>
      <c r="J45" s="140"/>
      <c r="K45" s="43"/>
    </row>
    <row r="46" spans="1:11" ht="19.5" x14ac:dyDescent="0.3">
      <c r="A46" s="45"/>
      <c r="B46" s="45"/>
      <c r="C46" s="45"/>
      <c r="D46" s="45"/>
      <c r="E46" s="45"/>
      <c r="F46" s="45"/>
      <c r="I46" s="45"/>
      <c r="J46" s="45"/>
    </row>
  </sheetData>
  <autoFilter ref="A16:J26">
    <filterColumn colId="3" showButton="0"/>
    <filterColumn colId="4" showButton="0"/>
  </autoFilter>
  <mergeCells count="40">
    <mergeCell ref="A5:J5"/>
    <mergeCell ref="A1:H1"/>
    <mergeCell ref="I1:J4"/>
    <mergeCell ref="A2:H2"/>
    <mergeCell ref="A3:H3"/>
    <mergeCell ref="A4:H4"/>
    <mergeCell ref="D17:F17"/>
    <mergeCell ref="A6:J6"/>
    <mergeCell ref="A7:J7"/>
    <mergeCell ref="A8:C8"/>
    <mergeCell ref="D8:J8"/>
    <mergeCell ref="A9:J9"/>
    <mergeCell ref="A10:D10"/>
    <mergeCell ref="I10:J11"/>
    <mergeCell ref="A11:D11"/>
    <mergeCell ref="A12:J12"/>
    <mergeCell ref="A13:J13"/>
    <mergeCell ref="A14:I14"/>
    <mergeCell ref="A15:I15"/>
    <mergeCell ref="D16:F16"/>
    <mergeCell ref="A43:C43"/>
    <mergeCell ref="D43:F43"/>
    <mergeCell ref="H43:J43"/>
    <mergeCell ref="D18:F18"/>
    <mergeCell ref="D19:F19"/>
    <mergeCell ref="A20:H20"/>
    <mergeCell ref="A21:I21"/>
    <mergeCell ref="A22:I22"/>
    <mergeCell ref="A23:I23"/>
    <mergeCell ref="A24:I24"/>
    <mergeCell ref="A25:I25"/>
    <mergeCell ref="B40:C42"/>
    <mergeCell ref="E40:F42"/>
    <mergeCell ref="H40:J42"/>
    <mergeCell ref="A44:C44"/>
    <mergeCell ref="D44:F44"/>
    <mergeCell ref="H44:J44"/>
    <mergeCell ref="A45:C45"/>
    <mergeCell ref="D45:F45"/>
    <mergeCell ref="H45:J45"/>
  </mergeCells>
  <pageMargins left="0.51181102362204722" right="0.51181102362204722" top="0.35433070866141736" bottom="0.35433070866141736" header="0.31496062992125984" footer="0.31496062992125984"/>
  <pageSetup paperSize="9" scale="26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Figura do Microsoft Word 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828675</xdr:colOff>
                <xdr:row>4</xdr:row>
                <xdr:rowOff>0</xdr:rowOff>
              </to>
            </anchor>
          </objectPr>
        </oleObject>
      </mc:Choice>
      <mc:Fallback>
        <oleObject progId="Figura do Microsoft Word 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L435"/>
  <sheetViews>
    <sheetView tabSelected="1" topLeftCell="A332" zoomScale="55" zoomScaleNormal="55" zoomScaleSheetLayoutView="40" zoomScalePageLayoutView="40" workbookViewId="0">
      <selection activeCell="C359" sqref="C359"/>
    </sheetView>
  </sheetViews>
  <sheetFormatPr defaultColWidth="9.140625" defaultRowHeight="28.5" customHeight="1" x14ac:dyDescent="0.25"/>
  <cols>
    <col min="1" max="1" width="29.7109375" customWidth="1"/>
    <col min="2" max="2" width="41.42578125" style="129" customWidth="1"/>
    <col min="3" max="3" width="138" style="130" customWidth="1"/>
    <col min="4" max="4" width="9.140625" customWidth="1"/>
    <col min="5" max="5" width="16.140625" customWidth="1"/>
    <col min="6" max="6" width="117.42578125" customWidth="1"/>
    <col min="7" max="7" width="82.42578125" bestFit="1" customWidth="1"/>
    <col min="8" max="8" width="79.42578125" customWidth="1"/>
    <col min="9" max="9" width="37.28515625" bestFit="1" customWidth="1"/>
    <col min="10" max="10" width="37.28515625" style="29" bestFit="1" customWidth="1"/>
    <col min="11" max="11" width="40.85546875" customWidth="1"/>
    <col min="12" max="12" width="52.28515625" bestFit="1" customWidth="1"/>
    <col min="13" max="13" width="59.140625" style="47" bestFit="1" customWidth="1"/>
    <col min="14" max="14" width="52.28515625" bestFit="1" customWidth="1"/>
    <col min="15" max="15" width="85.140625" bestFit="1" customWidth="1"/>
    <col min="16" max="16" width="71.28515625" bestFit="1" customWidth="1"/>
    <col min="18" max="18" width="15.85546875" bestFit="1" customWidth="1"/>
    <col min="28" max="29" width="15" bestFit="1" customWidth="1"/>
  </cols>
  <sheetData>
    <row r="1" spans="1:14" s="48" customFormat="1" ht="28.5" customHeight="1" x14ac:dyDescent="0.25">
      <c r="A1" s="214" t="s">
        <v>0</v>
      </c>
      <c r="B1" s="215"/>
      <c r="C1" s="215"/>
      <c r="D1" s="215"/>
      <c r="E1" s="215"/>
      <c r="F1" s="215"/>
      <c r="G1" s="215"/>
      <c r="H1" s="215"/>
      <c r="I1" s="216" t="s">
        <v>1</v>
      </c>
      <c r="J1" s="217"/>
      <c r="K1" s="46"/>
      <c r="L1" s="46"/>
      <c r="M1" s="47"/>
    </row>
    <row r="2" spans="1:14" s="48" customFormat="1" ht="28.5" customHeight="1" x14ac:dyDescent="0.25">
      <c r="A2" s="222" t="s">
        <v>2</v>
      </c>
      <c r="B2" s="223"/>
      <c r="C2" s="223"/>
      <c r="D2" s="223"/>
      <c r="E2" s="223"/>
      <c r="F2" s="223"/>
      <c r="G2" s="223"/>
      <c r="H2" s="223"/>
      <c r="I2" s="218"/>
      <c r="J2" s="219"/>
      <c r="K2" s="46"/>
      <c r="L2" s="46"/>
      <c r="M2" s="47"/>
    </row>
    <row r="3" spans="1:14" s="48" customFormat="1" ht="28.5" customHeight="1" x14ac:dyDescent="0.25">
      <c r="A3" s="224" t="s">
        <v>3</v>
      </c>
      <c r="B3" s="225"/>
      <c r="C3" s="225"/>
      <c r="D3" s="225"/>
      <c r="E3" s="225"/>
      <c r="F3" s="225"/>
      <c r="G3" s="225"/>
      <c r="H3" s="225"/>
      <c r="I3" s="218"/>
      <c r="J3" s="219"/>
      <c r="K3" s="46"/>
      <c r="L3" s="46"/>
      <c r="M3" s="47"/>
      <c r="N3" s="49"/>
    </row>
    <row r="4" spans="1:14" s="48" customFormat="1" ht="28.5" customHeight="1" thickBot="1" x14ac:dyDescent="0.35">
      <c r="A4" s="226"/>
      <c r="B4" s="227"/>
      <c r="C4" s="227"/>
      <c r="D4" s="227"/>
      <c r="E4" s="227"/>
      <c r="F4" s="227"/>
      <c r="G4" s="227"/>
      <c r="H4" s="227"/>
      <c r="I4" s="220"/>
      <c r="J4" s="221"/>
      <c r="K4" s="46"/>
      <c r="L4" s="46"/>
      <c r="M4" s="47"/>
      <c r="N4" s="49"/>
    </row>
    <row r="5" spans="1:14" s="48" customFormat="1" ht="28.5" customHeight="1" thickBot="1" x14ac:dyDescent="0.5">
      <c r="A5" s="228" t="s">
        <v>4</v>
      </c>
      <c r="B5" s="229"/>
      <c r="C5" s="229"/>
      <c r="D5" s="229"/>
      <c r="E5" s="229"/>
      <c r="F5" s="229"/>
      <c r="G5" s="229"/>
      <c r="H5" s="229"/>
      <c r="I5" s="164"/>
      <c r="J5" s="165"/>
      <c r="K5" s="50"/>
      <c r="L5" s="50"/>
      <c r="M5" s="47"/>
      <c r="N5" s="49"/>
    </row>
    <row r="6" spans="1:14" s="48" customFormat="1" ht="28.5" customHeight="1" thickBot="1" x14ac:dyDescent="0.5">
      <c r="A6" s="163"/>
      <c r="B6" s="164"/>
      <c r="C6" s="164"/>
      <c r="D6" s="164"/>
      <c r="E6" s="164"/>
      <c r="F6" s="164"/>
      <c r="G6" s="164"/>
      <c r="H6" s="164"/>
      <c r="I6" s="164"/>
      <c r="J6" s="165"/>
      <c r="K6" s="50"/>
      <c r="L6" s="50"/>
      <c r="M6" s="47"/>
      <c r="N6" s="49"/>
    </row>
    <row r="7" spans="1:14" s="48" customFormat="1" ht="28.5" customHeight="1" x14ac:dyDescent="0.45">
      <c r="A7" s="166" t="s">
        <v>5</v>
      </c>
      <c r="B7" s="167"/>
      <c r="C7" s="167"/>
      <c r="D7" s="167"/>
      <c r="E7" s="167"/>
      <c r="F7" s="167"/>
      <c r="G7" s="167"/>
      <c r="H7" s="167"/>
      <c r="I7" s="167"/>
      <c r="J7" s="168"/>
      <c r="K7" s="51"/>
      <c r="L7" s="51"/>
      <c r="M7" s="47"/>
      <c r="N7" s="49"/>
    </row>
    <row r="8" spans="1:14" s="48" customFormat="1" ht="28.5" customHeight="1" x14ac:dyDescent="0.45">
      <c r="A8" s="169" t="s">
        <v>6</v>
      </c>
      <c r="B8" s="170"/>
      <c r="C8" s="170"/>
      <c r="D8" s="213" t="s">
        <v>41</v>
      </c>
      <c r="E8" s="171"/>
      <c r="F8" s="171"/>
      <c r="G8" s="171"/>
      <c r="H8" s="171"/>
      <c r="I8" s="171"/>
      <c r="J8" s="172"/>
      <c r="K8" s="52"/>
      <c r="L8" s="52"/>
      <c r="M8" s="47"/>
      <c r="N8" s="49"/>
    </row>
    <row r="9" spans="1:14" s="48" customFormat="1" ht="28.5" customHeight="1" x14ac:dyDescent="0.45">
      <c r="A9" s="152" t="s">
        <v>8</v>
      </c>
      <c r="B9" s="144"/>
      <c r="C9" s="144"/>
      <c r="D9" s="144"/>
      <c r="E9" s="144"/>
      <c r="F9" s="144"/>
      <c r="G9" s="144"/>
      <c r="H9" s="144"/>
      <c r="I9" s="144"/>
      <c r="J9" s="153"/>
      <c r="K9" s="51"/>
      <c r="L9" s="51"/>
      <c r="M9" s="47"/>
      <c r="N9" s="49"/>
    </row>
    <row r="10" spans="1:14" s="48" customFormat="1" ht="28.5" customHeight="1" x14ac:dyDescent="0.45">
      <c r="A10" s="53" t="s">
        <v>42</v>
      </c>
      <c r="B10" s="55"/>
      <c r="C10" s="56"/>
      <c r="D10" s="57"/>
      <c r="E10" s="53" t="s">
        <v>10</v>
      </c>
      <c r="F10" s="54"/>
      <c r="G10" s="54"/>
      <c r="H10" s="54"/>
      <c r="I10" s="53" t="s">
        <v>43</v>
      </c>
      <c r="J10" s="58"/>
      <c r="K10" s="50"/>
      <c r="L10" s="50"/>
      <c r="M10" s="47"/>
      <c r="N10" s="49"/>
    </row>
    <row r="11" spans="1:14" s="48" customFormat="1" ht="28.5" customHeight="1" x14ac:dyDescent="0.45">
      <c r="A11" s="158" t="s">
        <v>26</v>
      </c>
      <c r="B11" s="159"/>
      <c r="C11" s="159"/>
      <c r="D11" s="160"/>
      <c r="E11" s="59">
        <v>3997</v>
      </c>
      <c r="F11" s="60"/>
      <c r="G11" s="60"/>
      <c r="H11" s="60"/>
      <c r="I11" s="61" t="s">
        <v>44</v>
      </c>
      <c r="J11" s="62"/>
      <c r="K11" s="50"/>
      <c r="L11" s="50"/>
      <c r="M11" s="47"/>
      <c r="N11" s="49"/>
    </row>
    <row r="12" spans="1:14" s="48" customFormat="1" ht="28.5" customHeight="1" x14ac:dyDescent="0.45">
      <c r="A12" s="152" t="s">
        <v>13</v>
      </c>
      <c r="B12" s="144"/>
      <c r="C12" s="144"/>
      <c r="D12" s="144"/>
      <c r="E12" s="144"/>
      <c r="F12" s="144"/>
      <c r="G12" s="144"/>
      <c r="H12" s="144"/>
      <c r="I12" s="144"/>
      <c r="J12" s="153"/>
      <c r="K12" s="51"/>
      <c r="L12" s="51"/>
      <c r="M12" s="47"/>
    </row>
    <row r="13" spans="1:14" s="48" customFormat="1" ht="28.5" customHeight="1" x14ac:dyDescent="0.45">
      <c r="A13" s="152" t="s">
        <v>14</v>
      </c>
      <c r="B13" s="144"/>
      <c r="C13" s="144"/>
      <c r="D13" s="144"/>
      <c r="E13" s="144"/>
      <c r="F13" s="144"/>
      <c r="G13" s="144"/>
      <c r="H13" s="144"/>
      <c r="I13" s="144"/>
      <c r="J13" s="153"/>
      <c r="K13" s="51"/>
      <c r="L13" s="51"/>
      <c r="M13" s="47"/>
    </row>
    <row r="14" spans="1:14" ht="28.5" customHeight="1" x14ac:dyDescent="0.45">
      <c r="A14" s="155" t="s">
        <v>15</v>
      </c>
      <c r="B14" s="156"/>
      <c r="C14" s="156"/>
      <c r="D14" s="156"/>
      <c r="E14" s="156"/>
      <c r="F14" s="156"/>
      <c r="G14" s="156"/>
      <c r="H14" s="156"/>
      <c r="I14" s="157"/>
      <c r="J14" s="63">
        <v>997.53</v>
      </c>
      <c r="K14" s="64"/>
      <c r="L14" s="64"/>
    </row>
    <row r="15" spans="1:14" ht="28.15" customHeight="1" x14ac:dyDescent="0.45">
      <c r="A15" s="158" t="s">
        <v>16</v>
      </c>
      <c r="B15" s="159"/>
      <c r="C15" s="159"/>
      <c r="D15" s="159"/>
      <c r="E15" s="159"/>
      <c r="F15" s="159"/>
      <c r="G15" s="159"/>
      <c r="H15" s="159"/>
      <c r="I15" s="160"/>
      <c r="J15" s="63">
        <v>5414480.6200000001</v>
      </c>
      <c r="K15" s="64"/>
      <c r="L15" s="64"/>
    </row>
    <row r="16" spans="1:14" ht="28.5" customHeight="1" x14ac:dyDescent="0.25">
      <c r="A16" s="12" t="s">
        <v>17</v>
      </c>
      <c r="B16" s="65" t="s">
        <v>18</v>
      </c>
      <c r="C16" s="12" t="s">
        <v>19</v>
      </c>
      <c r="D16" s="210" t="s">
        <v>20</v>
      </c>
      <c r="E16" s="211"/>
      <c r="F16" s="212"/>
      <c r="G16" s="11" t="s">
        <v>21</v>
      </c>
      <c r="H16" s="11" t="s">
        <v>22</v>
      </c>
      <c r="I16" s="12" t="s">
        <v>23</v>
      </c>
      <c r="J16" s="66" t="s">
        <v>24</v>
      </c>
      <c r="K16" s="67"/>
      <c r="L16" s="67"/>
    </row>
    <row r="17" spans="1:14" ht="28.5" customHeight="1" x14ac:dyDescent="0.25">
      <c r="A17" s="103">
        <v>45964</v>
      </c>
      <c r="B17" s="104" t="s">
        <v>25</v>
      </c>
      <c r="C17" s="86" t="s">
        <v>46</v>
      </c>
      <c r="D17" s="199" t="s">
        <v>45</v>
      </c>
      <c r="E17" s="199"/>
      <c r="F17" s="199"/>
      <c r="G17" s="68" t="s">
        <v>45</v>
      </c>
      <c r="H17" s="68" t="s">
        <v>45</v>
      </c>
      <c r="I17" s="68"/>
      <c r="J17" s="68">
        <v>4200764.78</v>
      </c>
      <c r="K17" s="67"/>
      <c r="L17" s="67"/>
    </row>
    <row r="18" spans="1:14" ht="28.5" customHeight="1" x14ac:dyDescent="0.25">
      <c r="A18" s="103">
        <v>45964</v>
      </c>
      <c r="B18" s="104" t="s">
        <v>47</v>
      </c>
      <c r="C18" s="86" t="s">
        <v>48</v>
      </c>
      <c r="D18" s="199" t="s">
        <v>49</v>
      </c>
      <c r="E18" s="199"/>
      <c r="F18" s="199"/>
      <c r="G18" s="68" t="s">
        <v>50</v>
      </c>
      <c r="H18" s="68" t="s">
        <v>51</v>
      </c>
      <c r="I18" s="68">
        <v>230.88</v>
      </c>
      <c r="J18" s="68"/>
      <c r="K18" s="67"/>
      <c r="L18" s="67"/>
    </row>
    <row r="19" spans="1:14" ht="28.5" customHeight="1" x14ac:dyDescent="0.25">
      <c r="A19" s="103">
        <v>45964</v>
      </c>
      <c r="B19" s="104" t="s">
        <v>52</v>
      </c>
      <c r="C19" s="86" t="s">
        <v>53</v>
      </c>
      <c r="D19" s="199" t="s">
        <v>54</v>
      </c>
      <c r="E19" s="199"/>
      <c r="F19" s="199"/>
      <c r="G19" s="68" t="s">
        <v>55</v>
      </c>
      <c r="H19" s="68" t="s">
        <v>56</v>
      </c>
      <c r="I19" s="68">
        <v>110</v>
      </c>
      <c r="J19" s="68"/>
      <c r="K19" s="67"/>
      <c r="L19" s="67"/>
    </row>
    <row r="20" spans="1:14" ht="30" customHeight="1" x14ac:dyDescent="0.25">
      <c r="A20" s="103">
        <v>45964</v>
      </c>
      <c r="B20" s="104" t="s">
        <v>57</v>
      </c>
      <c r="C20" s="86" t="s">
        <v>58</v>
      </c>
      <c r="D20" s="199" t="s">
        <v>59</v>
      </c>
      <c r="E20" s="199"/>
      <c r="F20" s="199"/>
      <c r="G20" s="104" t="s">
        <v>60</v>
      </c>
      <c r="H20" s="104" t="s">
        <v>61</v>
      </c>
      <c r="I20" s="68">
        <v>148.4</v>
      </c>
      <c r="J20" s="68"/>
      <c r="K20" s="67"/>
      <c r="L20" s="67"/>
    </row>
    <row r="21" spans="1:14" ht="30" customHeight="1" x14ac:dyDescent="0.45">
      <c r="A21" s="103">
        <v>45964</v>
      </c>
      <c r="B21" s="104" t="s">
        <v>62</v>
      </c>
      <c r="C21" s="86" t="s">
        <v>58</v>
      </c>
      <c r="D21" s="199" t="s">
        <v>59</v>
      </c>
      <c r="E21" s="199"/>
      <c r="F21" s="199"/>
      <c r="G21" s="131" t="s">
        <v>60</v>
      </c>
      <c r="H21" s="104" t="s">
        <v>61</v>
      </c>
      <c r="I21" s="68">
        <v>275.48</v>
      </c>
      <c r="J21" s="68"/>
      <c r="K21" s="67"/>
      <c r="L21" s="67"/>
    </row>
    <row r="22" spans="1:14" ht="30" customHeight="1" x14ac:dyDescent="0.45">
      <c r="A22" s="103">
        <v>45964</v>
      </c>
      <c r="B22" s="104" t="s">
        <v>63</v>
      </c>
      <c r="C22" s="69" t="s">
        <v>64</v>
      </c>
      <c r="D22" s="199" t="s">
        <v>65</v>
      </c>
      <c r="E22" s="206"/>
      <c r="F22" s="206"/>
      <c r="G22" s="104" t="s">
        <v>28</v>
      </c>
      <c r="H22" s="104" t="s">
        <v>66</v>
      </c>
      <c r="I22" s="68">
        <v>960</v>
      </c>
      <c r="J22" s="68"/>
      <c r="K22" s="70"/>
      <c r="L22" s="70"/>
    </row>
    <row r="23" spans="1:14" s="13" customFormat="1" ht="30" customHeight="1" x14ac:dyDescent="0.45">
      <c r="A23" s="103">
        <v>45965</v>
      </c>
      <c r="B23" s="104" t="s">
        <v>67</v>
      </c>
      <c r="C23" s="69" t="s">
        <v>68</v>
      </c>
      <c r="D23" s="199" t="s">
        <v>69</v>
      </c>
      <c r="E23" s="199"/>
      <c r="F23" s="199"/>
      <c r="G23" s="133" t="s">
        <v>55</v>
      </c>
      <c r="H23" s="68" t="s">
        <v>56</v>
      </c>
      <c r="I23" s="68">
        <v>1792.43</v>
      </c>
      <c r="J23" s="68"/>
      <c r="K23" s="205"/>
      <c r="L23" s="48"/>
      <c r="M23" s="71"/>
    </row>
    <row r="24" spans="1:14" ht="28.5" customHeight="1" x14ac:dyDescent="0.45">
      <c r="A24" s="103">
        <v>45966</v>
      </c>
      <c r="B24" s="104" t="s">
        <v>70</v>
      </c>
      <c r="C24" s="134" t="s">
        <v>71</v>
      </c>
      <c r="D24" s="199" t="s">
        <v>54</v>
      </c>
      <c r="E24" s="199"/>
      <c r="F24" s="199"/>
      <c r="G24" s="68" t="s">
        <v>55</v>
      </c>
      <c r="H24" s="68" t="s">
        <v>56</v>
      </c>
      <c r="I24" s="68">
        <v>1195</v>
      </c>
      <c r="J24" s="68"/>
      <c r="K24" s="205"/>
      <c r="L24" s="72"/>
      <c r="M24" s="73"/>
      <c r="N24" s="74"/>
    </row>
    <row r="25" spans="1:14" ht="28.5" customHeight="1" x14ac:dyDescent="0.45">
      <c r="A25" s="103">
        <v>45966</v>
      </c>
      <c r="B25" s="104" t="s">
        <v>72</v>
      </c>
      <c r="C25" s="69" t="s">
        <v>73</v>
      </c>
      <c r="D25" s="199" t="s">
        <v>54</v>
      </c>
      <c r="E25" s="199"/>
      <c r="F25" s="199"/>
      <c r="G25" s="68" t="s">
        <v>55</v>
      </c>
      <c r="H25" s="68" t="s">
        <v>74</v>
      </c>
      <c r="I25" s="68">
        <v>1080.1500000000001</v>
      </c>
      <c r="J25" s="68"/>
      <c r="K25" s="205"/>
      <c r="L25" s="72"/>
      <c r="M25" s="73"/>
    </row>
    <row r="26" spans="1:14" ht="28.5" customHeight="1" x14ac:dyDescent="0.45">
      <c r="A26" s="103">
        <v>45966</v>
      </c>
      <c r="B26" s="104" t="s">
        <v>75</v>
      </c>
      <c r="C26" s="69" t="s">
        <v>76</v>
      </c>
      <c r="D26" s="199" t="s">
        <v>77</v>
      </c>
      <c r="E26" s="199"/>
      <c r="F26" s="199"/>
      <c r="G26" s="133" t="s">
        <v>78</v>
      </c>
      <c r="H26" s="68" t="s">
        <v>74</v>
      </c>
      <c r="I26" s="68">
        <v>3219.94</v>
      </c>
      <c r="J26" s="68"/>
      <c r="K26" s="205"/>
      <c r="L26" s="48"/>
      <c r="M26" s="73"/>
    </row>
    <row r="27" spans="1:14" ht="28.5" customHeight="1" x14ac:dyDescent="0.45">
      <c r="A27" s="103">
        <v>45967</v>
      </c>
      <c r="B27" s="104" t="s">
        <v>79</v>
      </c>
      <c r="C27" s="86" t="s">
        <v>26</v>
      </c>
      <c r="D27" s="199" t="s">
        <v>80</v>
      </c>
      <c r="E27" s="199"/>
      <c r="F27" s="199"/>
      <c r="G27" s="68" t="s">
        <v>81</v>
      </c>
      <c r="H27" s="68" t="s">
        <v>82</v>
      </c>
      <c r="I27" s="68">
        <f>837336.63-I28</f>
        <v>767869.81</v>
      </c>
      <c r="J27" s="68"/>
      <c r="K27" s="205"/>
      <c r="L27" s="48"/>
      <c r="M27" s="73"/>
    </row>
    <row r="28" spans="1:14" ht="28.5" customHeight="1" x14ac:dyDescent="0.45">
      <c r="A28" s="103">
        <v>45967</v>
      </c>
      <c r="B28" s="104" t="s">
        <v>79</v>
      </c>
      <c r="C28" s="86" t="s">
        <v>26</v>
      </c>
      <c r="D28" s="199" t="s">
        <v>83</v>
      </c>
      <c r="E28" s="199"/>
      <c r="F28" s="199"/>
      <c r="G28" s="68" t="s">
        <v>81</v>
      </c>
      <c r="H28" s="68" t="s">
        <v>82</v>
      </c>
      <c r="I28" s="68">
        <f>6250.35+8377.21+4289.46+22537.41+28012.39</f>
        <v>69466.820000000007</v>
      </c>
      <c r="J28" s="68"/>
      <c r="K28" s="75"/>
      <c r="L28" s="48"/>
      <c r="M28" s="73"/>
    </row>
    <row r="29" spans="1:14" ht="30" customHeight="1" x14ac:dyDescent="0.45">
      <c r="A29" s="103">
        <v>45967</v>
      </c>
      <c r="B29" s="104" t="s">
        <v>84</v>
      </c>
      <c r="C29" s="86" t="s">
        <v>58</v>
      </c>
      <c r="D29" s="199" t="s">
        <v>59</v>
      </c>
      <c r="E29" s="199"/>
      <c r="F29" s="199"/>
      <c r="G29" s="68" t="s">
        <v>60</v>
      </c>
      <c r="H29" s="68" t="s">
        <v>61</v>
      </c>
      <c r="I29" s="68">
        <v>1700</v>
      </c>
      <c r="J29" s="68"/>
      <c r="K29" s="76"/>
      <c r="L29" s="48"/>
      <c r="M29" s="73"/>
    </row>
    <row r="30" spans="1:14" ht="30" customHeight="1" x14ac:dyDescent="0.45">
      <c r="A30" s="103">
        <v>45967</v>
      </c>
      <c r="B30" s="104" t="s">
        <v>85</v>
      </c>
      <c r="C30" s="69" t="s">
        <v>26</v>
      </c>
      <c r="D30" s="199" t="s">
        <v>86</v>
      </c>
      <c r="E30" s="199"/>
      <c r="F30" s="199"/>
      <c r="G30" s="68" t="s">
        <v>81</v>
      </c>
      <c r="H30" s="68" t="s">
        <v>82</v>
      </c>
      <c r="I30" s="68">
        <v>635.42999999999995</v>
      </c>
      <c r="J30" s="68"/>
      <c r="K30" s="76"/>
      <c r="L30" s="48"/>
      <c r="M30" s="73"/>
    </row>
    <row r="31" spans="1:14" ht="30" customHeight="1" x14ac:dyDescent="0.45">
      <c r="A31" s="103">
        <v>45967</v>
      </c>
      <c r="B31" s="104" t="s">
        <v>85</v>
      </c>
      <c r="C31" s="69" t="s">
        <v>87</v>
      </c>
      <c r="D31" s="199" t="s">
        <v>88</v>
      </c>
      <c r="E31" s="206"/>
      <c r="F31" s="206"/>
      <c r="G31" s="68" t="s">
        <v>81</v>
      </c>
      <c r="H31" s="68" t="s">
        <v>82</v>
      </c>
      <c r="I31" s="68">
        <v>512.24</v>
      </c>
      <c r="J31" s="68"/>
      <c r="K31" s="76"/>
      <c r="L31" s="48"/>
      <c r="M31" s="73"/>
    </row>
    <row r="32" spans="1:14" s="13" customFormat="1" ht="30" customHeight="1" x14ac:dyDescent="0.45">
      <c r="A32" s="103">
        <v>45967</v>
      </c>
      <c r="B32" s="104" t="s">
        <v>85</v>
      </c>
      <c r="C32" s="69" t="s">
        <v>87</v>
      </c>
      <c r="D32" s="199" t="s">
        <v>89</v>
      </c>
      <c r="E32" s="199"/>
      <c r="F32" s="199"/>
      <c r="G32" s="135" t="s">
        <v>81</v>
      </c>
      <c r="H32" s="68" t="s">
        <v>82</v>
      </c>
      <c r="I32" s="68">
        <v>1729.22</v>
      </c>
      <c r="J32" s="68"/>
      <c r="K32" s="77"/>
      <c r="L32" s="209"/>
      <c r="M32" s="208"/>
    </row>
    <row r="33" spans="1:15" ht="30" customHeight="1" x14ac:dyDescent="0.45">
      <c r="A33" s="103">
        <v>45967</v>
      </c>
      <c r="B33" s="104" t="s">
        <v>85</v>
      </c>
      <c r="C33" s="69" t="s">
        <v>87</v>
      </c>
      <c r="D33" s="199" t="s">
        <v>90</v>
      </c>
      <c r="E33" s="206"/>
      <c r="F33" s="206"/>
      <c r="G33" s="68" t="s">
        <v>81</v>
      </c>
      <c r="H33" s="104" t="s">
        <v>82</v>
      </c>
      <c r="I33" s="68">
        <v>5900.21</v>
      </c>
      <c r="J33" s="68"/>
      <c r="K33" s="76"/>
      <c r="L33" s="209"/>
      <c r="M33" s="208"/>
      <c r="N33" s="78"/>
      <c r="O33" s="79"/>
    </row>
    <row r="34" spans="1:15" ht="30" customHeight="1" x14ac:dyDescent="0.45">
      <c r="A34" s="103">
        <v>45968</v>
      </c>
      <c r="B34" s="104" t="s">
        <v>91</v>
      </c>
      <c r="C34" s="69" t="s">
        <v>92</v>
      </c>
      <c r="D34" s="199" t="s">
        <v>93</v>
      </c>
      <c r="E34" s="199"/>
      <c r="F34" s="199"/>
      <c r="G34" s="68" t="s">
        <v>60</v>
      </c>
      <c r="H34" s="68" t="s">
        <v>66</v>
      </c>
      <c r="I34" s="80">
        <v>1390</v>
      </c>
      <c r="J34" s="68"/>
      <c r="K34" s="76"/>
      <c r="L34" s="70"/>
      <c r="N34" s="73"/>
      <c r="O34" s="81"/>
    </row>
    <row r="35" spans="1:15" s="13" customFormat="1" ht="30" customHeight="1" x14ac:dyDescent="0.45">
      <c r="A35" s="103">
        <v>45971</v>
      </c>
      <c r="B35" s="104" t="s">
        <v>94</v>
      </c>
      <c r="C35" s="69" t="s">
        <v>95</v>
      </c>
      <c r="D35" s="199" t="s">
        <v>96</v>
      </c>
      <c r="E35" s="199"/>
      <c r="F35" s="199"/>
      <c r="G35" s="68" t="s">
        <v>81</v>
      </c>
      <c r="H35" s="68" t="s">
        <v>82</v>
      </c>
      <c r="I35" s="80">
        <v>772.32</v>
      </c>
      <c r="J35" s="80"/>
      <c r="K35" s="76"/>
      <c r="L35" s="82"/>
      <c r="M35" s="47"/>
      <c r="N35" s="73"/>
      <c r="O35" s="83"/>
    </row>
    <row r="36" spans="1:15" ht="30" customHeight="1" x14ac:dyDescent="0.45">
      <c r="A36" s="103">
        <v>45971</v>
      </c>
      <c r="B36" s="104" t="s">
        <v>94</v>
      </c>
      <c r="C36" s="87" t="s">
        <v>97</v>
      </c>
      <c r="D36" s="199" t="s">
        <v>96</v>
      </c>
      <c r="E36" s="199"/>
      <c r="F36" s="199"/>
      <c r="G36" s="136" t="s">
        <v>81</v>
      </c>
      <c r="H36" s="68" t="s">
        <v>82</v>
      </c>
      <c r="I36" s="68">
        <v>1206</v>
      </c>
      <c r="J36" s="68"/>
      <c r="K36" s="76"/>
      <c r="L36" s="70"/>
      <c r="N36" s="73"/>
      <c r="O36" s="81"/>
    </row>
    <row r="37" spans="1:15" ht="30" customHeight="1" x14ac:dyDescent="0.45">
      <c r="A37" s="103">
        <v>45971</v>
      </c>
      <c r="B37" s="104" t="s">
        <v>98</v>
      </c>
      <c r="C37" s="69" t="s">
        <v>99</v>
      </c>
      <c r="D37" s="199" t="s">
        <v>49</v>
      </c>
      <c r="E37" s="206"/>
      <c r="F37" s="206"/>
      <c r="G37" s="68" t="s">
        <v>50</v>
      </c>
      <c r="H37" s="104" t="s">
        <v>51</v>
      </c>
      <c r="I37" s="68">
        <v>1163.3499999999999</v>
      </c>
      <c r="J37" s="68"/>
      <c r="K37" s="76"/>
      <c r="L37" s="70"/>
      <c r="N37" s="73"/>
      <c r="O37" s="81"/>
    </row>
    <row r="38" spans="1:15" ht="30" customHeight="1" x14ac:dyDescent="0.45">
      <c r="A38" s="103">
        <v>45971</v>
      </c>
      <c r="B38" s="104" t="s">
        <v>75</v>
      </c>
      <c r="C38" s="69" t="s">
        <v>100</v>
      </c>
      <c r="D38" s="199" t="s">
        <v>101</v>
      </c>
      <c r="E38" s="199"/>
      <c r="F38" s="199"/>
      <c r="G38" s="136" t="s">
        <v>78</v>
      </c>
      <c r="H38" s="68" t="s">
        <v>74</v>
      </c>
      <c r="I38" s="68">
        <v>17458</v>
      </c>
      <c r="J38" s="68"/>
      <c r="K38" s="75"/>
      <c r="L38" s="70"/>
      <c r="N38" s="73"/>
      <c r="O38" s="79"/>
    </row>
    <row r="39" spans="1:15" ht="30" customHeight="1" x14ac:dyDescent="0.45">
      <c r="A39" s="103">
        <v>45971</v>
      </c>
      <c r="B39" s="104" t="s">
        <v>102</v>
      </c>
      <c r="C39" s="69" t="s">
        <v>58</v>
      </c>
      <c r="D39" s="199" t="s">
        <v>59</v>
      </c>
      <c r="E39" s="199"/>
      <c r="F39" s="199"/>
      <c r="G39" s="68" t="s">
        <v>60</v>
      </c>
      <c r="H39" s="68" t="s">
        <v>61</v>
      </c>
      <c r="I39" s="68">
        <v>299.89999999999998</v>
      </c>
      <c r="J39" s="68"/>
      <c r="K39" s="75"/>
      <c r="L39" s="70"/>
      <c r="N39" s="73"/>
      <c r="O39" s="79"/>
    </row>
    <row r="40" spans="1:15" s="13" customFormat="1" ht="30" customHeight="1" x14ac:dyDescent="0.45">
      <c r="A40" s="103">
        <v>45971</v>
      </c>
      <c r="B40" s="104" t="s">
        <v>103</v>
      </c>
      <c r="C40" s="86" t="s">
        <v>58</v>
      </c>
      <c r="D40" s="199" t="s">
        <v>59</v>
      </c>
      <c r="E40" s="199"/>
      <c r="F40" s="199"/>
      <c r="G40" s="133" t="s">
        <v>60</v>
      </c>
      <c r="H40" s="68" t="s">
        <v>61</v>
      </c>
      <c r="I40" s="68">
        <v>30.68</v>
      </c>
      <c r="J40" s="68"/>
      <c r="K40" s="205"/>
      <c r="L40" s="84"/>
      <c r="M40" s="47"/>
      <c r="N40" s="71"/>
      <c r="O40" s="85"/>
    </row>
    <row r="41" spans="1:15" s="13" customFormat="1" ht="30" customHeight="1" x14ac:dyDescent="0.25">
      <c r="A41" s="103">
        <v>45971</v>
      </c>
      <c r="B41" s="104" t="s">
        <v>104</v>
      </c>
      <c r="C41" s="86" t="s">
        <v>58</v>
      </c>
      <c r="D41" s="199" t="s">
        <v>59</v>
      </c>
      <c r="E41" s="199"/>
      <c r="F41" s="199"/>
      <c r="G41" s="136" t="s">
        <v>60</v>
      </c>
      <c r="H41" s="68" t="s">
        <v>61</v>
      </c>
      <c r="I41" s="68">
        <v>205.84</v>
      </c>
      <c r="J41" s="68"/>
      <c r="K41" s="205"/>
      <c r="L41" s="84"/>
      <c r="M41" s="47"/>
      <c r="N41" s="71"/>
      <c r="O41" s="85"/>
    </row>
    <row r="42" spans="1:15" ht="30" customHeight="1" x14ac:dyDescent="0.45">
      <c r="A42" s="103">
        <v>45971</v>
      </c>
      <c r="B42" s="104" t="s">
        <v>105</v>
      </c>
      <c r="C42" s="86" t="s">
        <v>106</v>
      </c>
      <c r="D42" s="199" t="s">
        <v>107</v>
      </c>
      <c r="E42" s="199"/>
      <c r="F42" s="199"/>
      <c r="G42" s="136" t="s">
        <v>108</v>
      </c>
      <c r="H42" s="68" t="s">
        <v>74</v>
      </c>
      <c r="I42" s="68">
        <v>56000</v>
      </c>
      <c r="J42" s="68"/>
      <c r="K42" s="75"/>
      <c r="L42" s="70"/>
      <c r="M42" s="207"/>
      <c r="N42" s="208"/>
    </row>
    <row r="43" spans="1:15" s="13" customFormat="1" ht="30" customHeight="1" x14ac:dyDescent="0.25">
      <c r="A43" s="103">
        <v>45971</v>
      </c>
      <c r="B43" s="104" t="s">
        <v>109</v>
      </c>
      <c r="C43" s="86" t="s">
        <v>110</v>
      </c>
      <c r="D43" s="199" t="s">
        <v>77</v>
      </c>
      <c r="E43" s="199"/>
      <c r="F43" s="199"/>
      <c r="G43" s="68" t="s">
        <v>78</v>
      </c>
      <c r="H43" s="68" t="s">
        <v>74</v>
      </c>
      <c r="I43" s="68">
        <v>335</v>
      </c>
      <c r="J43" s="68"/>
      <c r="K43" s="77"/>
      <c r="L43" s="84"/>
      <c r="M43" s="207"/>
      <c r="N43" s="208"/>
    </row>
    <row r="44" spans="1:15" ht="30" customHeight="1" x14ac:dyDescent="0.45">
      <c r="A44" s="103">
        <v>45971</v>
      </c>
      <c r="B44" s="104" t="s">
        <v>111</v>
      </c>
      <c r="C44" s="86" t="s">
        <v>112</v>
      </c>
      <c r="D44" s="199" t="s">
        <v>113</v>
      </c>
      <c r="E44" s="199"/>
      <c r="F44" s="199"/>
      <c r="G44" s="68" t="s">
        <v>78</v>
      </c>
      <c r="H44" s="68" t="s">
        <v>74</v>
      </c>
      <c r="I44" s="68">
        <v>528</v>
      </c>
      <c r="J44" s="68"/>
      <c r="K44" s="205"/>
      <c r="L44" s="70"/>
      <c r="M44" s="207"/>
      <c r="N44" s="73"/>
    </row>
    <row r="45" spans="1:15" ht="30" customHeight="1" x14ac:dyDescent="0.45">
      <c r="A45" s="103">
        <v>45971</v>
      </c>
      <c r="B45" s="104" t="s">
        <v>114</v>
      </c>
      <c r="C45" s="86" t="s">
        <v>112</v>
      </c>
      <c r="D45" s="199" t="s">
        <v>113</v>
      </c>
      <c r="E45" s="199"/>
      <c r="F45" s="199"/>
      <c r="G45" s="68" t="s">
        <v>78</v>
      </c>
      <c r="H45" s="68" t="s">
        <v>74</v>
      </c>
      <c r="I45" s="68">
        <v>528</v>
      </c>
      <c r="J45" s="137"/>
      <c r="K45" s="205"/>
      <c r="L45" s="70"/>
      <c r="M45" s="207"/>
    </row>
    <row r="46" spans="1:15" ht="30" customHeight="1" x14ac:dyDescent="0.45">
      <c r="A46" s="103">
        <v>45971</v>
      </c>
      <c r="B46" s="104" t="s">
        <v>115</v>
      </c>
      <c r="C46" s="86" t="s">
        <v>112</v>
      </c>
      <c r="D46" s="199" t="s">
        <v>116</v>
      </c>
      <c r="E46" s="199"/>
      <c r="F46" s="199"/>
      <c r="G46" s="68" t="s">
        <v>117</v>
      </c>
      <c r="H46" s="68" t="s">
        <v>74</v>
      </c>
      <c r="I46" s="80">
        <v>136</v>
      </c>
      <c r="J46" s="68"/>
      <c r="K46" s="205"/>
      <c r="L46" s="70"/>
      <c r="M46" s="207"/>
    </row>
    <row r="47" spans="1:15" s="13" customFormat="1" ht="30" customHeight="1" x14ac:dyDescent="0.45">
      <c r="A47" s="103">
        <v>45971</v>
      </c>
      <c r="B47" s="104" t="s">
        <v>118</v>
      </c>
      <c r="C47" s="86" t="s">
        <v>112</v>
      </c>
      <c r="D47" s="199" t="s">
        <v>116</v>
      </c>
      <c r="E47" s="199"/>
      <c r="F47" s="199"/>
      <c r="G47" s="68" t="s">
        <v>117</v>
      </c>
      <c r="H47" s="68" t="s">
        <v>74</v>
      </c>
      <c r="I47" s="68">
        <v>136</v>
      </c>
      <c r="J47" s="68"/>
      <c r="K47" s="75"/>
      <c r="L47" s="84"/>
      <c r="M47" s="47"/>
    </row>
    <row r="48" spans="1:15" s="13" customFormat="1" ht="30" customHeight="1" x14ac:dyDescent="0.25">
      <c r="A48" s="103">
        <v>45971</v>
      </c>
      <c r="B48" s="104" t="s">
        <v>119</v>
      </c>
      <c r="C48" s="87" t="s">
        <v>120</v>
      </c>
      <c r="D48" s="199" t="s">
        <v>34</v>
      </c>
      <c r="E48" s="199"/>
      <c r="F48" s="199"/>
      <c r="G48" s="136" t="s">
        <v>81</v>
      </c>
      <c r="H48" s="68" t="s">
        <v>121</v>
      </c>
      <c r="I48" s="68">
        <v>5203.04</v>
      </c>
      <c r="J48" s="68"/>
      <c r="K48" s="77"/>
      <c r="L48" s="84"/>
      <c r="M48" s="47"/>
    </row>
    <row r="49" spans="1:220" ht="30" customHeight="1" x14ac:dyDescent="0.45">
      <c r="A49" s="103">
        <v>45971</v>
      </c>
      <c r="B49" s="104" t="s">
        <v>122</v>
      </c>
      <c r="C49" s="86" t="s">
        <v>123</v>
      </c>
      <c r="D49" s="199" t="s">
        <v>34</v>
      </c>
      <c r="E49" s="199"/>
      <c r="F49" s="199"/>
      <c r="G49" s="68" t="s">
        <v>81</v>
      </c>
      <c r="H49" s="68" t="s">
        <v>121</v>
      </c>
      <c r="I49" s="80">
        <v>4335.87</v>
      </c>
      <c r="J49" s="68"/>
      <c r="K49" s="77"/>
      <c r="L49" s="70"/>
    </row>
    <row r="50" spans="1:220" ht="30" customHeight="1" x14ac:dyDescent="0.45">
      <c r="A50" s="103">
        <v>45971</v>
      </c>
      <c r="B50" s="104" t="s">
        <v>124</v>
      </c>
      <c r="C50" s="69" t="s">
        <v>125</v>
      </c>
      <c r="D50" s="199" t="s">
        <v>34</v>
      </c>
      <c r="E50" s="206"/>
      <c r="F50" s="206"/>
      <c r="G50" s="68" t="s">
        <v>81</v>
      </c>
      <c r="H50" s="68" t="s">
        <v>121</v>
      </c>
      <c r="I50" s="80">
        <v>3468.7</v>
      </c>
      <c r="J50" s="68"/>
      <c r="K50" s="70"/>
      <c r="L50" s="70"/>
    </row>
    <row r="51" spans="1:220" s="13" customFormat="1" ht="30" customHeight="1" x14ac:dyDescent="0.45">
      <c r="A51" s="103">
        <v>45971</v>
      </c>
      <c r="B51" s="104" t="s">
        <v>126</v>
      </c>
      <c r="C51" s="69" t="s">
        <v>127</v>
      </c>
      <c r="D51" s="199" t="s">
        <v>34</v>
      </c>
      <c r="E51" s="199"/>
      <c r="F51" s="199"/>
      <c r="G51" s="135" t="s">
        <v>81</v>
      </c>
      <c r="H51" s="68" t="s">
        <v>121</v>
      </c>
      <c r="I51" s="80">
        <v>9910.56</v>
      </c>
      <c r="J51" s="68"/>
      <c r="K51" s="205"/>
      <c r="L51" s="84"/>
      <c r="M51" s="47"/>
    </row>
    <row r="52" spans="1:220" s="13" customFormat="1" ht="30" customHeight="1" x14ac:dyDescent="0.25">
      <c r="A52" s="103">
        <v>45971</v>
      </c>
      <c r="B52" s="104" t="s">
        <v>128</v>
      </c>
      <c r="C52" s="69" t="s">
        <v>129</v>
      </c>
      <c r="D52" s="199" t="s">
        <v>34</v>
      </c>
      <c r="E52" s="206"/>
      <c r="F52" s="206"/>
      <c r="G52" s="68" t="s">
        <v>81</v>
      </c>
      <c r="H52" s="68" t="s">
        <v>121</v>
      </c>
      <c r="I52" s="68">
        <v>20020</v>
      </c>
      <c r="J52" s="68"/>
      <c r="K52" s="205"/>
      <c r="L52" s="84"/>
      <c r="M52" s="84"/>
      <c r="N52" s="88"/>
    </row>
    <row r="53" spans="1:220" s="13" customFormat="1" ht="30" customHeight="1" x14ac:dyDescent="0.25">
      <c r="A53" s="103">
        <v>45971</v>
      </c>
      <c r="B53" s="104" t="s">
        <v>130</v>
      </c>
      <c r="C53" s="69" t="s">
        <v>129</v>
      </c>
      <c r="D53" s="199" t="s">
        <v>34</v>
      </c>
      <c r="E53" s="199"/>
      <c r="F53" s="199"/>
      <c r="G53" s="68" t="s">
        <v>81</v>
      </c>
      <c r="H53" s="68" t="s">
        <v>121</v>
      </c>
      <c r="I53" s="68">
        <v>9548</v>
      </c>
      <c r="J53" s="68"/>
      <c r="K53" s="205"/>
      <c r="L53" s="84"/>
      <c r="M53" s="89"/>
      <c r="N53" s="88"/>
    </row>
    <row r="54" spans="1:220" s="13" customFormat="1" ht="30" customHeight="1" x14ac:dyDescent="0.45">
      <c r="A54" s="103">
        <v>45971</v>
      </c>
      <c r="B54" s="104" t="s">
        <v>131</v>
      </c>
      <c r="C54" s="69" t="s">
        <v>132</v>
      </c>
      <c r="D54" s="199" t="s">
        <v>34</v>
      </c>
      <c r="E54" s="199"/>
      <c r="F54" s="199"/>
      <c r="G54" s="135" t="s">
        <v>81</v>
      </c>
      <c r="H54" s="68" t="s">
        <v>121</v>
      </c>
      <c r="I54" s="68">
        <v>2772</v>
      </c>
      <c r="J54" s="68"/>
      <c r="K54" s="90"/>
      <c r="L54" s="84"/>
      <c r="M54" s="89"/>
    </row>
    <row r="55" spans="1:220" s="13" customFormat="1" ht="30" customHeight="1" x14ac:dyDescent="0.25">
      <c r="A55" s="103">
        <v>45971</v>
      </c>
      <c r="B55" s="104" t="s">
        <v>133</v>
      </c>
      <c r="C55" s="69" t="s">
        <v>134</v>
      </c>
      <c r="D55" s="199" t="s">
        <v>34</v>
      </c>
      <c r="E55" s="199"/>
      <c r="F55" s="199"/>
      <c r="G55" s="68" t="s">
        <v>81</v>
      </c>
      <c r="H55" s="68" t="s">
        <v>121</v>
      </c>
      <c r="I55" s="68">
        <v>3468.7</v>
      </c>
      <c r="J55" s="68"/>
      <c r="K55" s="90"/>
      <c r="L55" s="84"/>
      <c r="M55" s="47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</row>
    <row r="56" spans="1:220" s="13" customFormat="1" ht="30" customHeight="1" x14ac:dyDescent="0.25">
      <c r="A56" s="103">
        <v>45971</v>
      </c>
      <c r="B56" s="104" t="s">
        <v>135</v>
      </c>
      <c r="C56" s="69" t="s">
        <v>136</v>
      </c>
      <c r="D56" s="199" t="s">
        <v>34</v>
      </c>
      <c r="E56" s="199"/>
      <c r="F56" s="199"/>
      <c r="G56" s="68" t="s">
        <v>81</v>
      </c>
      <c r="H56" s="68" t="s">
        <v>121</v>
      </c>
      <c r="I56" s="68">
        <v>5544</v>
      </c>
      <c r="J56" s="68"/>
      <c r="K56" s="90"/>
      <c r="L56" s="84"/>
      <c r="M56" s="47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</row>
    <row r="57" spans="1:220" s="13" customFormat="1" ht="30" customHeight="1" x14ac:dyDescent="0.25">
      <c r="A57" s="103">
        <v>45971</v>
      </c>
      <c r="B57" s="104" t="s">
        <v>137</v>
      </c>
      <c r="C57" s="86" t="s">
        <v>138</v>
      </c>
      <c r="D57" s="199" t="s">
        <v>34</v>
      </c>
      <c r="E57" s="199"/>
      <c r="F57" s="199"/>
      <c r="G57" s="68" t="s">
        <v>81</v>
      </c>
      <c r="H57" s="68" t="s">
        <v>121</v>
      </c>
      <c r="I57" s="68">
        <v>16170</v>
      </c>
      <c r="J57" s="68"/>
      <c r="K57" s="90"/>
      <c r="L57" s="84"/>
      <c r="M57" s="47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</row>
    <row r="58" spans="1:220" s="13" customFormat="1" ht="30" customHeight="1" x14ac:dyDescent="0.25">
      <c r="A58" s="103">
        <v>45971</v>
      </c>
      <c r="B58" s="104" t="s">
        <v>139</v>
      </c>
      <c r="C58" s="86" t="s">
        <v>140</v>
      </c>
      <c r="D58" s="199" t="s">
        <v>34</v>
      </c>
      <c r="E58" s="199"/>
      <c r="F58" s="199"/>
      <c r="G58" s="68" t="s">
        <v>81</v>
      </c>
      <c r="H58" s="68" t="s">
        <v>121</v>
      </c>
      <c r="I58" s="68">
        <v>2601.52</v>
      </c>
      <c r="J58" s="68"/>
      <c r="K58" s="90"/>
      <c r="L58" s="84"/>
      <c r="M58" s="47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</row>
    <row r="59" spans="1:220" s="13" customFormat="1" ht="30" customHeight="1" x14ac:dyDescent="0.25">
      <c r="A59" s="103">
        <v>45971</v>
      </c>
      <c r="B59" s="104" t="s">
        <v>141</v>
      </c>
      <c r="C59" s="86" t="s">
        <v>142</v>
      </c>
      <c r="D59" s="199" t="s">
        <v>34</v>
      </c>
      <c r="E59" s="199"/>
      <c r="F59" s="199"/>
      <c r="G59" s="68" t="s">
        <v>81</v>
      </c>
      <c r="H59" s="68" t="s">
        <v>121</v>
      </c>
      <c r="I59" s="68">
        <v>13007.61</v>
      </c>
      <c r="J59" s="68"/>
      <c r="K59" s="90"/>
      <c r="L59" s="84"/>
      <c r="M59" s="47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</row>
    <row r="60" spans="1:220" s="13" customFormat="1" ht="30" customHeight="1" x14ac:dyDescent="0.25">
      <c r="A60" s="103">
        <v>45971</v>
      </c>
      <c r="B60" s="104" t="s">
        <v>143</v>
      </c>
      <c r="C60" s="86" t="s">
        <v>144</v>
      </c>
      <c r="D60" s="199" t="s">
        <v>34</v>
      </c>
      <c r="E60" s="199"/>
      <c r="F60" s="199"/>
      <c r="G60" s="68" t="s">
        <v>81</v>
      </c>
      <c r="H60" s="68" t="s">
        <v>121</v>
      </c>
      <c r="I60" s="68">
        <v>9463.8700000000008</v>
      </c>
      <c r="J60" s="68"/>
      <c r="K60" s="90"/>
      <c r="L60" s="84"/>
      <c r="M60" s="47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</row>
    <row r="61" spans="1:220" s="13" customFormat="1" ht="30" customHeight="1" x14ac:dyDescent="0.25">
      <c r="A61" s="103">
        <v>45971</v>
      </c>
      <c r="B61" s="104" t="s">
        <v>145</v>
      </c>
      <c r="C61" s="86" t="s">
        <v>146</v>
      </c>
      <c r="D61" s="199" t="s">
        <v>147</v>
      </c>
      <c r="E61" s="199"/>
      <c r="F61" s="199"/>
      <c r="G61" s="68" t="s">
        <v>81</v>
      </c>
      <c r="H61" s="68" t="s">
        <v>121</v>
      </c>
      <c r="I61" s="68">
        <v>5228.76</v>
      </c>
      <c r="J61" s="68"/>
      <c r="K61" s="90"/>
      <c r="L61" s="84"/>
      <c r="M61" s="47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</row>
    <row r="62" spans="1:220" s="13" customFormat="1" ht="30" customHeight="1" x14ac:dyDescent="0.25">
      <c r="A62" s="103">
        <v>45971</v>
      </c>
      <c r="B62" s="104" t="s">
        <v>148</v>
      </c>
      <c r="C62" s="86" t="s">
        <v>149</v>
      </c>
      <c r="D62" s="199" t="s">
        <v>34</v>
      </c>
      <c r="E62" s="199"/>
      <c r="F62" s="199"/>
      <c r="G62" s="68" t="s">
        <v>81</v>
      </c>
      <c r="H62" s="68" t="s">
        <v>121</v>
      </c>
      <c r="I62" s="68">
        <v>3696</v>
      </c>
      <c r="J62" s="68"/>
      <c r="K62" s="90"/>
      <c r="L62" s="84"/>
      <c r="M62" s="47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</row>
    <row r="63" spans="1:220" s="13" customFormat="1" ht="30" customHeight="1" x14ac:dyDescent="0.25">
      <c r="A63" s="103">
        <v>45971</v>
      </c>
      <c r="B63" s="104" t="s">
        <v>150</v>
      </c>
      <c r="C63" s="86" t="s">
        <v>151</v>
      </c>
      <c r="D63" s="199" t="s">
        <v>34</v>
      </c>
      <c r="E63" s="199"/>
      <c r="F63" s="199"/>
      <c r="G63" s="68" t="s">
        <v>81</v>
      </c>
      <c r="H63" s="68" t="s">
        <v>121</v>
      </c>
      <c r="I63" s="68">
        <v>22176</v>
      </c>
      <c r="J63" s="68"/>
      <c r="K63" s="90"/>
      <c r="L63" s="84"/>
      <c r="M63" s="47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</row>
    <row r="64" spans="1:220" s="13" customFormat="1" ht="30" customHeight="1" x14ac:dyDescent="0.25">
      <c r="A64" s="103">
        <v>45971</v>
      </c>
      <c r="B64" s="104" t="s">
        <v>152</v>
      </c>
      <c r="C64" s="86" t="s">
        <v>153</v>
      </c>
      <c r="D64" s="199" t="s">
        <v>34</v>
      </c>
      <c r="E64" s="199"/>
      <c r="F64" s="199"/>
      <c r="G64" s="68" t="s">
        <v>81</v>
      </c>
      <c r="H64" s="68" t="s">
        <v>121</v>
      </c>
      <c r="I64" s="68">
        <v>14741.96</v>
      </c>
      <c r="J64" s="68"/>
      <c r="K64" s="90"/>
      <c r="L64" s="84"/>
      <c r="M64" s="47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</row>
    <row r="65" spans="1:220" s="13" customFormat="1" ht="30" customHeight="1" x14ac:dyDescent="0.25">
      <c r="A65" s="103">
        <v>45971</v>
      </c>
      <c r="B65" s="104" t="s">
        <v>154</v>
      </c>
      <c r="C65" s="86" t="s">
        <v>155</v>
      </c>
      <c r="D65" s="199" t="s">
        <v>34</v>
      </c>
      <c r="E65" s="199"/>
      <c r="F65" s="199"/>
      <c r="G65" s="68" t="s">
        <v>81</v>
      </c>
      <c r="H65" s="68" t="s">
        <v>121</v>
      </c>
      <c r="I65" s="68">
        <v>12140.44</v>
      </c>
      <c r="J65" s="68"/>
      <c r="K65" s="90"/>
      <c r="L65" s="84"/>
      <c r="M65" s="47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</row>
    <row r="66" spans="1:220" s="13" customFormat="1" ht="30" customHeight="1" x14ac:dyDescent="0.25">
      <c r="A66" s="103">
        <v>45971</v>
      </c>
      <c r="B66" s="104" t="s">
        <v>156</v>
      </c>
      <c r="C66" s="86" t="s">
        <v>157</v>
      </c>
      <c r="D66" s="199" t="s">
        <v>34</v>
      </c>
      <c r="E66" s="199"/>
      <c r="F66" s="199"/>
      <c r="G66" s="136" t="s">
        <v>81</v>
      </c>
      <c r="H66" s="68" t="s">
        <v>121</v>
      </c>
      <c r="I66" s="68">
        <v>8671.74</v>
      </c>
      <c r="J66" s="68"/>
      <c r="K66" s="90"/>
      <c r="L66" s="84"/>
      <c r="M66" s="47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</row>
    <row r="67" spans="1:220" s="13" customFormat="1" ht="30" customHeight="1" x14ac:dyDescent="0.25">
      <c r="A67" s="103">
        <v>45971</v>
      </c>
      <c r="B67" s="104" t="s">
        <v>158</v>
      </c>
      <c r="C67" s="69" t="s">
        <v>159</v>
      </c>
      <c r="D67" s="199" t="s">
        <v>34</v>
      </c>
      <c r="E67" s="199"/>
      <c r="F67" s="199"/>
      <c r="G67" s="68" t="s">
        <v>81</v>
      </c>
      <c r="H67" s="68" t="s">
        <v>121</v>
      </c>
      <c r="I67" s="68">
        <v>20812.18</v>
      </c>
      <c r="J67" s="68"/>
      <c r="K67" s="90"/>
      <c r="L67" s="84"/>
      <c r="M67" s="47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</row>
    <row r="68" spans="1:220" s="13" customFormat="1" ht="30" customHeight="1" x14ac:dyDescent="0.25">
      <c r="A68" s="103">
        <v>45971</v>
      </c>
      <c r="B68" s="104" t="s">
        <v>160</v>
      </c>
      <c r="C68" s="87" t="s">
        <v>161</v>
      </c>
      <c r="D68" s="199" t="s">
        <v>34</v>
      </c>
      <c r="E68" s="199"/>
      <c r="F68" s="199"/>
      <c r="G68" s="68" t="s">
        <v>81</v>
      </c>
      <c r="H68" s="68" t="s">
        <v>121</v>
      </c>
      <c r="I68" s="68">
        <v>10984.2</v>
      </c>
      <c r="J68" s="68"/>
      <c r="K68" s="90"/>
      <c r="L68" s="84"/>
      <c r="M68" s="47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</row>
    <row r="69" spans="1:220" s="13" customFormat="1" ht="30" customHeight="1" x14ac:dyDescent="0.25">
      <c r="A69" s="103">
        <v>45971</v>
      </c>
      <c r="B69" s="104" t="s">
        <v>162</v>
      </c>
      <c r="C69" s="86" t="s">
        <v>163</v>
      </c>
      <c r="D69" s="199" t="s">
        <v>34</v>
      </c>
      <c r="E69" s="199"/>
      <c r="F69" s="199"/>
      <c r="G69" s="68" t="s">
        <v>81</v>
      </c>
      <c r="H69" s="68" t="s">
        <v>121</v>
      </c>
      <c r="I69" s="68">
        <v>24948</v>
      </c>
      <c r="J69" s="68"/>
      <c r="K69" s="90"/>
      <c r="L69" s="84"/>
      <c r="M69" s="47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</row>
    <row r="70" spans="1:220" s="13" customFormat="1" ht="30" customHeight="1" x14ac:dyDescent="0.25">
      <c r="A70" s="103">
        <v>45971</v>
      </c>
      <c r="B70" s="104" t="s">
        <v>164</v>
      </c>
      <c r="C70" s="86" t="s">
        <v>165</v>
      </c>
      <c r="D70" s="199" t="s">
        <v>34</v>
      </c>
      <c r="E70" s="199"/>
      <c r="F70" s="199"/>
      <c r="G70" s="136" t="s">
        <v>81</v>
      </c>
      <c r="H70" s="68" t="s">
        <v>121</v>
      </c>
      <c r="I70" s="68">
        <v>1848</v>
      </c>
      <c r="J70" s="68"/>
      <c r="K70" s="90"/>
      <c r="L70" s="84"/>
      <c r="M70" s="47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</row>
    <row r="71" spans="1:220" s="13" customFormat="1" ht="30" customHeight="1" x14ac:dyDescent="0.25">
      <c r="A71" s="103">
        <v>45971</v>
      </c>
      <c r="B71" s="104" t="s">
        <v>166</v>
      </c>
      <c r="C71" s="86" t="s">
        <v>167</v>
      </c>
      <c r="D71" s="199" t="s">
        <v>34</v>
      </c>
      <c r="E71" s="199"/>
      <c r="F71" s="199"/>
      <c r="G71" s="68" t="s">
        <v>81</v>
      </c>
      <c r="H71" s="68" t="s">
        <v>121</v>
      </c>
      <c r="I71" s="68">
        <v>8671.74</v>
      </c>
      <c r="J71" s="68"/>
      <c r="K71" s="90"/>
      <c r="L71" s="84"/>
      <c r="M71" s="47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</row>
    <row r="72" spans="1:220" s="13" customFormat="1" ht="30" customHeight="1" x14ac:dyDescent="0.25">
      <c r="A72" s="103">
        <v>45971</v>
      </c>
      <c r="B72" s="104" t="s">
        <v>168</v>
      </c>
      <c r="C72" s="86" t="s">
        <v>169</v>
      </c>
      <c r="D72" s="199" t="s">
        <v>34</v>
      </c>
      <c r="E72" s="199"/>
      <c r="F72" s="199"/>
      <c r="G72" s="68" t="s">
        <v>81</v>
      </c>
      <c r="H72" s="68" t="s">
        <v>121</v>
      </c>
      <c r="I72" s="68">
        <v>8671.74</v>
      </c>
      <c r="J72" s="68"/>
      <c r="K72" s="90"/>
      <c r="L72" s="84"/>
      <c r="M72" s="47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</row>
    <row r="73" spans="1:220" s="13" customFormat="1" ht="30" customHeight="1" x14ac:dyDescent="0.25">
      <c r="A73" s="103">
        <v>45971</v>
      </c>
      <c r="B73" s="104" t="s">
        <v>170</v>
      </c>
      <c r="C73" s="86" t="s">
        <v>132</v>
      </c>
      <c r="D73" s="199" t="s">
        <v>34</v>
      </c>
      <c r="E73" s="199"/>
      <c r="F73" s="199"/>
      <c r="G73" s="68" t="s">
        <v>81</v>
      </c>
      <c r="H73" s="68" t="s">
        <v>121</v>
      </c>
      <c r="I73" s="68">
        <v>13860</v>
      </c>
      <c r="J73" s="68"/>
      <c r="K73" s="90"/>
      <c r="L73" s="84"/>
      <c r="M73" s="47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</row>
    <row r="74" spans="1:220" s="13" customFormat="1" ht="30" customHeight="1" x14ac:dyDescent="0.25">
      <c r="A74" s="103">
        <v>45971</v>
      </c>
      <c r="B74" s="104" t="s">
        <v>171</v>
      </c>
      <c r="C74" s="69" t="s">
        <v>172</v>
      </c>
      <c r="D74" s="199" t="s">
        <v>34</v>
      </c>
      <c r="E74" s="199"/>
      <c r="F74" s="199"/>
      <c r="G74" s="68" t="s">
        <v>81</v>
      </c>
      <c r="H74" s="68" t="s">
        <v>121</v>
      </c>
      <c r="I74" s="68">
        <v>2312.46</v>
      </c>
      <c r="J74" s="68"/>
      <c r="K74" s="90"/>
      <c r="L74" s="84"/>
      <c r="M74" s="47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</row>
    <row r="75" spans="1:220" s="13" customFormat="1" ht="30" customHeight="1" x14ac:dyDescent="0.25">
      <c r="A75" s="103">
        <v>45971</v>
      </c>
      <c r="B75" s="104" t="s">
        <v>173</v>
      </c>
      <c r="C75" s="86" t="s">
        <v>174</v>
      </c>
      <c r="D75" s="199" t="s">
        <v>34</v>
      </c>
      <c r="E75" s="199"/>
      <c r="F75" s="199"/>
      <c r="G75" s="68" t="s">
        <v>81</v>
      </c>
      <c r="H75" s="68" t="s">
        <v>121</v>
      </c>
      <c r="I75" s="68">
        <v>11273.27</v>
      </c>
      <c r="J75" s="68"/>
      <c r="K75" s="90"/>
      <c r="L75" s="84"/>
      <c r="M75" s="47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</row>
    <row r="76" spans="1:220" s="13" customFormat="1" ht="30" customHeight="1" x14ac:dyDescent="0.25">
      <c r="A76" s="103">
        <v>45971</v>
      </c>
      <c r="B76" s="104" t="s">
        <v>175</v>
      </c>
      <c r="C76" s="69" t="s">
        <v>176</v>
      </c>
      <c r="D76" s="199" t="s">
        <v>34</v>
      </c>
      <c r="E76" s="199"/>
      <c r="F76" s="199"/>
      <c r="G76" s="68" t="s">
        <v>81</v>
      </c>
      <c r="H76" s="68" t="s">
        <v>121</v>
      </c>
      <c r="I76" s="68">
        <v>3468.7</v>
      </c>
      <c r="J76" s="68"/>
      <c r="K76" s="90"/>
      <c r="L76" s="84"/>
      <c r="M76" s="47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</row>
    <row r="77" spans="1:220" ht="30" customHeight="1" x14ac:dyDescent="0.45">
      <c r="A77" s="103">
        <v>45971</v>
      </c>
      <c r="B77" s="138" t="s">
        <v>177</v>
      </c>
      <c r="C77" s="69" t="s">
        <v>178</v>
      </c>
      <c r="D77" s="199" t="s">
        <v>34</v>
      </c>
      <c r="E77" s="199"/>
      <c r="F77" s="199"/>
      <c r="G77" s="68" t="s">
        <v>81</v>
      </c>
      <c r="H77" s="68" t="s">
        <v>121</v>
      </c>
      <c r="I77" s="68">
        <v>6937.39</v>
      </c>
      <c r="J77" s="68"/>
      <c r="K77" s="76"/>
      <c r="L77" s="70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</row>
    <row r="78" spans="1:220" s="13" customFormat="1" ht="30" customHeight="1" x14ac:dyDescent="0.25">
      <c r="A78" s="103">
        <v>45971</v>
      </c>
      <c r="B78" s="104" t="s">
        <v>179</v>
      </c>
      <c r="C78" s="69" t="s">
        <v>178</v>
      </c>
      <c r="D78" s="199" t="s">
        <v>34</v>
      </c>
      <c r="E78" s="199"/>
      <c r="F78" s="199"/>
      <c r="G78" s="68" t="s">
        <v>81</v>
      </c>
      <c r="H78" s="68" t="s">
        <v>121</v>
      </c>
      <c r="I78" s="68">
        <v>12140.44</v>
      </c>
      <c r="J78" s="68"/>
      <c r="K78" s="90"/>
      <c r="L78" s="84"/>
      <c r="M78" s="47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</row>
    <row r="79" spans="1:220" s="13" customFormat="1" ht="30" customHeight="1" x14ac:dyDescent="0.25">
      <c r="A79" s="103">
        <v>45971</v>
      </c>
      <c r="B79" s="104" t="s">
        <v>180</v>
      </c>
      <c r="C79" s="86" t="s">
        <v>181</v>
      </c>
      <c r="D79" s="199" t="s">
        <v>34</v>
      </c>
      <c r="E79" s="199"/>
      <c r="F79" s="199"/>
      <c r="G79" s="68" t="s">
        <v>81</v>
      </c>
      <c r="H79" s="68" t="s">
        <v>121</v>
      </c>
      <c r="I79" s="68">
        <v>31416</v>
      </c>
      <c r="J79" s="68"/>
      <c r="K79" s="90"/>
      <c r="L79" s="84"/>
      <c r="M79" s="47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</row>
    <row r="80" spans="1:220" s="13" customFormat="1" ht="30" customHeight="1" x14ac:dyDescent="0.25">
      <c r="A80" s="103">
        <v>45971</v>
      </c>
      <c r="B80" s="104" t="s">
        <v>182</v>
      </c>
      <c r="C80" s="69" t="s">
        <v>183</v>
      </c>
      <c r="D80" s="199" t="s">
        <v>34</v>
      </c>
      <c r="E80" s="199"/>
      <c r="F80" s="199"/>
      <c r="G80" s="68" t="s">
        <v>81</v>
      </c>
      <c r="H80" s="68" t="s">
        <v>121</v>
      </c>
      <c r="I80" s="68">
        <v>24024</v>
      </c>
      <c r="J80" s="68"/>
      <c r="K80" s="90"/>
      <c r="L80" s="84"/>
      <c r="M80" s="47"/>
      <c r="N80" s="88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</row>
    <row r="81" spans="1:220" s="13" customFormat="1" ht="30" customHeight="1" x14ac:dyDescent="0.25">
      <c r="A81" s="103">
        <v>45971</v>
      </c>
      <c r="B81" s="104" t="s">
        <v>184</v>
      </c>
      <c r="C81" s="69" t="s">
        <v>185</v>
      </c>
      <c r="D81" s="199" t="s">
        <v>34</v>
      </c>
      <c r="E81" s="199"/>
      <c r="F81" s="199"/>
      <c r="G81" s="68" t="s">
        <v>81</v>
      </c>
      <c r="H81" s="68" t="s">
        <v>121</v>
      </c>
      <c r="I81" s="68">
        <v>7040</v>
      </c>
      <c r="J81" s="68"/>
      <c r="K81" s="90"/>
      <c r="L81" s="84"/>
      <c r="M81" s="47"/>
      <c r="GB81" s="91"/>
      <c r="GC81" s="91"/>
      <c r="GD81" s="91"/>
      <c r="GE81" s="91"/>
      <c r="GF81" s="91"/>
      <c r="GG81" s="91"/>
      <c r="GH81" s="91"/>
      <c r="GI81" s="91"/>
      <c r="GJ81" s="91"/>
      <c r="GK81" s="91"/>
      <c r="GL81" s="91"/>
      <c r="GM81" s="91"/>
      <c r="GN81" s="91"/>
      <c r="GO81" s="91"/>
      <c r="GP81" s="91"/>
      <c r="GQ81" s="91"/>
      <c r="GR81" s="91"/>
      <c r="GS81" s="91"/>
      <c r="GT81" s="91"/>
      <c r="GU81" s="91"/>
      <c r="GV81" s="91"/>
      <c r="GW81" s="91"/>
      <c r="GX81" s="91"/>
      <c r="GY81" s="91"/>
      <c r="GZ81" s="91"/>
      <c r="HA81" s="91"/>
      <c r="HB81" s="91"/>
      <c r="HC81" s="91"/>
      <c r="HD81" s="91"/>
      <c r="HE81" s="91"/>
      <c r="HF81" s="91"/>
      <c r="HG81" s="91"/>
      <c r="HH81" s="91"/>
      <c r="HI81" s="91"/>
      <c r="HJ81" s="91"/>
      <c r="HK81" s="91"/>
      <c r="HL81" s="91"/>
    </row>
    <row r="82" spans="1:220" ht="30" customHeight="1" x14ac:dyDescent="0.45">
      <c r="A82" s="103">
        <v>45971</v>
      </c>
      <c r="B82" s="104" t="s">
        <v>186</v>
      </c>
      <c r="C82" s="86" t="s">
        <v>187</v>
      </c>
      <c r="D82" s="199" t="s">
        <v>34</v>
      </c>
      <c r="E82" s="199"/>
      <c r="F82" s="199"/>
      <c r="G82" s="68" t="s">
        <v>81</v>
      </c>
      <c r="H82" s="68" t="s">
        <v>121</v>
      </c>
      <c r="I82" s="68">
        <v>5285.63</v>
      </c>
      <c r="J82" s="68"/>
      <c r="K82" s="76"/>
      <c r="L82" s="70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</row>
    <row r="83" spans="1:220" s="13" customFormat="1" ht="30" customHeight="1" x14ac:dyDescent="0.25">
      <c r="A83" s="103">
        <v>45971</v>
      </c>
      <c r="B83" s="104" t="s">
        <v>188</v>
      </c>
      <c r="C83" s="86" t="s">
        <v>189</v>
      </c>
      <c r="D83" s="199" t="s">
        <v>34</v>
      </c>
      <c r="E83" s="199"/>
      <c r="F83" s="199"/>
      <c r="G83" s="68" t="s">
        <v>81</v>
      </c>
      <c r="H83" s="68" t="s">
        <v>121</v>
      </c>
      <c r="I83" s="68">
        <v>4620</v>
      </c>
      <c r="J83" s="68"/>
      <c r="K83" s="90"/>
      <c r="L83" s="92"/>
      <c r="M83" s="47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</row>
    <row r="84" spans="1:220" s="13" customFormat="1" ht="30" customHeight="1" x14ac:dyDescent="0.25">
      <c r="A84" s="103">
        <v>45971</v>
      </c>
      <c r="B84" s="104" t="s">
        <v>190</v>
      </c>
      <c r="C84" s="69" t="s">
        <v>191</v>
      </c>
      <c r="D84" s="199" t="s">
        <v>34</v>
      </c>
      <c r="E84" s="199"/>
      <c r="F84" s="199"/>
      <c r="G84" s="68" t="s">
        <v>81</v>
      </c>
      <c r="H84" s="68" t="s">
        <v>121</v>
      </c>
      <c r="I84" s="68">
        <v>6359.28</v>
      </c>
      <c r="J84" s="68"/>
      <c r="K84" s="90"/>
      <c r="L84" s="92"/>
      <c r="M84" s="47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</row>
    <row r="85" spans="1:220" ht="30" customHeight="1" x14ac:dyDescent="0.45">
      <c r="A85" s="103">
        <v>45971</v>
      </c>
      <c r="B85" s="104" t="s">
        <v>192</v>
      </c>
      <c r="C85" s="86" t="s">
        <v>193</v>
      </c>
      <c r="D85" s="199" t="s">
        <v>34</v>
      </c>
      <c r="E85" s="199"/>
      <c r="F85" s="199"/>
      <c r="G85" s="68" t="s">
        <v>81</v>
      </c>
      <c r="H85" s="68" t="s">
        <v>121</v>
      </c>
      <c r="I85" s="68">
        <v>9240</v>
      </c>
      <c r="J85" s="68"/>
      <c r="K85" s="76"/>
      <c r="L85" s="70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1"/>
      <c r="HK85" s="91"/>
      <c r="HL85" s="91"/>
    </row>
    <row r="86" spans="1:220" s="94" customFormat="1" ht="30" customHeight="1" x14ac:dyDescent="0.45">
      <c r="A86" s="103">
        <v>45971</v>
      </c>
      <c r="B86" s="104" t="s">
        <v>194</v>
      </c>
      <c r="C86" s="86" t="s">
        <v>195</v>
      </c>
      <c r="D86" s="199" t="s">
        <v>34</v>
      </c>
      <c r="E86" s="199"/>
      <c r="F86" s="199"/>
      <c r="G86" s="68" t="s">
        <v>81</v>
      </c>
      <c r="H86" s="68" t="s">
        <v>121</v>
      </c>
      <c r="I86" s="68">
        <v>3696</v>
      </c>
      <c r="J86" s="136"/>
      <c r="K86" s="76"/>
      <c r="L86" s="93"/>
      <c r="M86" s="47"/>
      <c r="GB86" s="95"/>
      <c r="GC86" s="95"/>
      <c r="GD86" s="95"/>
      <c r="GE86" s="95"/>
      <c r="GF86" s="95"/>
      <c r="GG86" s="95"/>
      <c r="GH86" s="95"/>
      <c r="GI86" s="95"/>
      <c r="GJ86" s="95"/>
      <c r="GK86" s="95"/>
      <c r="GL86" s="95"/>
      <c r="GM86" s="95"/>
      <c r="GN86" s="95"/>
      <c r="GO86" s="95"/>
      <c r="GP86" s="95"/>
      <c r="GQ86" s="95"/>
      <c r="GR86" s="95"/>
      <c r="GS86" s="95"/>
      <c r="GT86" s="95"/>
      <c r="GU86" s="95"/>
      <c r="GV86" s="95"/>
      <c r="GW86" s="95"/>
      <c r="GX86" s="95"/>
      <c r="GY86" s="95"/>
      <c r="GZ86" s="95"/>
      <c r="HA86" s="95"/>
      <c r="HB86" s="95"/>
      <c r="HC86" s="95"/>
      <c r="HD86" s="95"/>
      <c r="HE86" s="95"/>
      <c r="HF86" s="95"/>
      <c r="HG86" s="95"/>
      <c r="HH86" s="95"/>
      <c r="HI86" s="95"/>
      <c r="HJ86" s="95"/>
      <c r="HK86" s="95"/>
      <c r="HL86" s="95"/>
    </row>
    <row r="87" spans="1:220" ht="30" customHeight="1" x14ac:dyDescent="0.45">
      <c r="A87" s="103">
        <v>45971</v>
      </c>
      <c r="B87" s="139" t="s">
        <v>196</v>
      </c>
      <c r="C87" s="86" t="s">
        <v>197</v>
      </c>
      <c r="D87" s="199" t="s">
        <v>34</v>
      </c>
      <c r="E87" s="199"/>
      <c r="F87" s="199"/>
      <c r="G87" s="68" t="s">
        <v>81</v>
      </c>
      <c r="H87" s="68" t="s">
        <v>121</v>
      </c>
      <c r="I87" s="68">
        <v>12012</v>
      </c>
      <c r="J87" s="68"/>
      <c r="K87" s="76"/>
      <c r="L87" s="70"/>
      <c r="GB87" s="91"/>
      <c r="GC87" s="91"/>
      <c r="GD87" s="91"/>
      <c r="GE87" s="91"/>
      <c r="GF87" s="91"/>
      <c r="GG87" s="91"/>
      <c r="GH87" s="91"/>
      <c r="GI87" s="91"/>
      <c r="GJ87" s="91"/>
      <c r="GK87" s="91"/>
      <c r="GL87" s="91"/>
      <c r="GM87" s="91"/>
      <c r="GN87" s="91"/>
      <c r="GO87" s="91"/>
      <c r="GP87" s="91"/>
      <c r="GQ87" s="91"/>
      <c r="GR87" s="91"/>
      <c r="GS87" s="91"/>
      <c r="GT87" s="91"/>
      <c r="GU87" s="91"/>
      <c r="GV87" s="91"/>
      <c r="GW87" s="91"/>
      <c r="GX87" s="91"/>
      <c r="GY87" s="91"/>
      <c r="GZ87" s="91"/>
      <c r="HA87" s="91"/>
      <c r="HB87" s="91"/>
      <c r="HC87" s="91"/>
      <c r="HD87" s="91"/>
      <c r="HE87" s="91"/>
      <c r="HF87" s="91"/>
      <c r="HG87" s="91"/>
      <c r="HH87" s="91"/>
      <c r="HI87" s="91"/>
      <c r="HJ87" s="91"/>
      <c r="HK87" s="91"/>
      <c r="HL87" s="91"/>
    </row>
    <row r="88" spans="1:220" s="13" customFormat="1" ht="30" customHeight="1" x14ac:dyDescent="0.25">
      <c r="A88" s="103">
        <v>45971</v>
      </c>
      <c r="B88" s="104" t="s">
        <v>198</v>
      </c>
      <c r="C88" s="86" t="s">
        <v>199</v>
      </c>
      <c r="D88" s="199" t="s">
        <v>34</v>
      </c>
      <c r="E88" s="199"/>
      <c r="F88" s="199"/>
      <c r="G88" s="68" t="s">
        <v>81</v>
      </c>
      <c r="H88" s="68" t="s">
        <v>121</v>
      </c>
      <c r="I88" s="68">
        <v>5544</v>
      </c>
      <c r="J88" s="68"/>
      <c r="K88" s="90"/>
      <c r="L88" s="84"/>
      <c r="M88" s="47"/>
      <c r="N88" s="88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1"/>
      <c r="HK88" s="91"/>
      <c r="HL88" s="91"/>
    </row>
    <row r="89" spans="1:220" s="13" customFormat="1" ht="30" customHeight="1" x14ac:dyDescent="0.25">
      <c r="A89" s="103">
        <v>45971</v>
      </c>
      <c r="B89" s="103" t="s">
        <v>200</v>
      </c>
      <c r="C89" s="86" t="s">
        <v>201</v>
      </c>
      <c r="D89" s="199" t="s">
        <v>34</v>
      </c>
      <c r="E89" s="199"/>
      <c r="F89" s="199"/>
      <c r="G89" s="68" t="s">
        <v>81</v>
      </c>
      <c r="H89" s="68" t="s">
        <v>121</v>
      </c>
      <c r="I89" s="68">
        <v>1848</v>
      </c>
      <c r="J89" s="68"/>
      <c r="K89" s="90"/>
      <c r="L89" s="84"/>
      <c r="M89" s="47"/>
      <c r="GB89" s="91"/>
      <c r="GC89" s="91"/>
      <c r="GD89" s="91"/>
      <c r="GE89" s="91"/>
      <c r="GF89" s="91"/>
      <c r="GG89" s="91"/>
      <c r="GH89" s="91"/>
      <c r="GI89" s="91"/>
      <c r="GJ89" s="91"/>
      <c r="GK89" s="91"/>
      <c r="GL89" s="91"/>
      <c r="GM89" s="91"/>
      <c r="GN89" s="91"/>
      <c r="GO89" s="91"/>
      <c r="GP89" s="91"/>
      <c r="GQ89" s="91"/>
      <c r="GR89" s="91"/>
      <c r="GS89" s="91"/>
      <c r="GT89" s="91"/>
      <c r="GU89" s="91"/>
      <c r="GV89" s="91"/>
      <c r="GW89" s="91"/>
      <c r="GX89" s="91"/>
      <c r="GY89" s="91"/>
      <c r="GZ89" s="91"/>
      <c r="HA89" s="91"/>
      <c r="HB89" s="91"/>
      <c r="HC89" s="91"/>
      <c r="HD89" s="91"/>
      <c r="HE89" s="91"/>
      <c r="HF89" s="91"/>
      <c r="HG89" s="91"/>
      <c r="HH89" s="91"/>
      <c r="HI89" s="91"/>
      <c r="HJ89" s="91"/>
      <c r="HK89" s="91"/>
      <c r="HL89" s="91"/>
    </row>
    <row r="90" spans="1:220" s="13" customFormat="1" ht="30" customHeight="1" x14ac:dyDescent="0.25">
      <c r="A90" s="103">
        <v>45971</v>
      </c>
      <c r="B90" s="103" t="s">
        <v>131</v>
      </c>
      <c r="C90" s="86" t="s">
        <v>202</v>
      </c>
      <c r="D90" s="199" t="s">
        <v>34</v>
      </c>
      <c r="E90" s="199"/>
      <c r="F90" s="199"/>
      <c r="G90" s="68" t="s">
        <v>81</v>
      </c>
      <c r="H90" s="68" t="s">
        <v>121</v>
      </c>
      <c r="I90" s="80">
        <v>4620</v>
      </c>
      <c r="J90" s="68"/>
      <c r="K90" s="90"/>
      <c r="L90" s="84"/>
      <c r="M90" s="47"/>
      <c r="GB90" s="91"/>
      <c r="GC90" s="91"/>
      <c r="GD90" s="91"/>
      <c r="GE90" s="91"/>
      <c r="GF90" s="91"/>
      <c r="GG90" s="91"/>
      <c r="GH90" s="91"/>
      <c r="GI90" s="91"/>
      <c r="GJ90" s="91"/>
      <c r="GK90" s="91"/>
      <c r="GL90" s="91"/>
      <c r="GM90" s="91"/>
      <c r="GN90" s="91"/>
      <c r="GO90" s="91"/>
      <c r="GP90" s="91"/>
      <c r="GQ90" s="91"/>
      <c r="GR90" s="91"/>
      <c r="GS90" s="91"/>
      <c r="GT90" s="91"/>
      <c r="GU90" s="91"/>
      <c r="GV90" s="91"/>
      <c r="GW90" s="91"/>
      <c r="GX90" s="91"/>
      <c r="GY90" s="91"/>
      <c r="GZ90" s="91"/>
      <c r="HA90" s="91"/>
      <c r="HB90" s="91"/>
      <c r="HC90" s="91"/>
      <c r="HD90" s="91"/>
      <c r="HE90" s="91"/>
      <c r="HF90" s="91"/>
      <c r="HG90" s="91"/>
      <c r="HH90" s="91"/>
      <c r="HI90" s="91"/>
      <c r="HJ90" s="91"/>
      <c r="HK90" s="91"/>
      <c r="HL90" s="91"/>
    </row>
    <row r="91" spans="1:220" s="13" customFormat="1" ht="30" customHeight="1" x14ac:dyDescent="0.25">
      <c r="A91" s="103">
        <v>45971</v>
      </c>
      <c r="B91" s="104" t="s">
        <v>203</v>
      </c>
      <c r="C91" s="86" t="s">
        <v>204</v>
      </c>
      <c r="D91" s="199" t="s">
        <v>34</v>
      </c>
      <c r="E91" s="199"/>
      <c r="F91" s="199"/>
      <c r="G91" s="68" t="s">
        <v>81</v>
      </c>
      <c r="H91" s="68" t="s">
        <v>121</v>
      </c>
      <c r="I91" s="80">
        <v>6937.39</v>
      </c>
      <c r="J91" s="68"/>
      <c r="K91" s="90"/>
      <c r="L91" s="84"/>
      <c r="M91" s="47"/>
      <c r="GB91" s="91"/>
      <c r="GC91" s="91"/>
      <c r="GD91" s="91"/>
      <c r="GE91" s="91"/>
      <c r="GF91" s="91"/>
      <c r="GG91" s="91"/>
      <c r="GH91" s="91"/>
      <c r="GI91" s="91"/>
      <c r="GJ91" s="91"/>
      <c r="GK91" s="91"/>
      <c r="GL91" s="91"/>
      <c r="GM91" s="91"/>
      <c r="GN91" s="91"/>
      <c r="GO91" s="91"/>
      <c r="GP91" s="91"/>
      <c r="GQ91" s="91"/>
      <c r="GR91" s="91"/>
      <c r="GS91" s="91"/>
      <c r="GT91" s="91"/>
      <c r="GU91" s="91"/>
      <c r="GV91" s="91"/>
      <c r="GW91" s="91"/>
      <c r="GX91" s="91"/>
      <c r="GY91" s="91"/>
      <c r="GZ91" s="91"/>
      <c r="HA91" s="91"/>
      <c r="HB91" s="91"/>
      <c r="HC91" s="91"/>
      <c r="HD91" s="91"/>
      <c r="HE91" s="91"/>
      <c r="HF91" s="91"/>
      <c r="HG91" s="91"/>
      <c r="HH91" s="91"/>
      <c r="HI91" s="91"/>
      <c r="HJ91" s="91"/>
      <c r="HK91" s="91"/>
      <c r="HL91" s="91"/>
    </row>
    <row r="92" spans="1:220" s="13" customFormat="1" ht="30" customHeight="1" x14ac:dyDescent="0.25">
      <c r="A92" s="103">
        <v>45971</v>
      </c>
      <c r="B92" s="104" t="s">
        <v>205</v>
      </c>
      <c r="C92" s="86" t="s">
        <v>204</v>
      </c>
      <c r="D92" s="199" t="s">
        <v>34</v>
      </c>
      <c r="E92" s="199"/>
      <c r="F92" s="199"/>
      <c r="G92" s="68" t="s">
        <v>81</v>
      </c>
      <c r="H92" s="68" t="s">
        <v>121</v>
      </c>
      <c r="I92" s="80">
        <v>7804.57</v>
      </c>
      <c r="J92" s="68"/>
      <c r="K92" s="90"/>
      <c r="L92" s="84"/>
      <c r="M92" s="47"/>
      <c r="GB92" s="91"/>
      <c r="GC92" s="91"/>
      <c r="GD92" s="91"/>
      <c r="GE92" s="91"/>
      <c r="GF92" s="91"/>
      <c r="GG92" s="91"/>
      <c r="GH92" s="91"/>
      <c r="GI92" s="91"/>
      <c r="GJ92" s="91"/>
      <c r="GK92" s="91"/>
      <c r="GL92" s="91"/>
      <c r="GM92" s="91"/>
      <c r="GN92" s="91"/>
      <c r="GO92" s="91"/>
      <c r="GP92" s="91"/>
      <c r="GQ92" s="91"/>
      <c r="GR92" s="91"/>
      <c r="GS92" s="91"/>
      <c r="GT92" s="91"/>
      <c r="GU92" s="91"/>
      <c r="GV92" s="91"/>
      <c r="GW92" s="91"/>
      <c r="GX92" s="91"/>
      <c r="GY92" s="91"/>
      <c r="GZ92" s="91"/>
      <c r="HA92" s="91"/>
      <c r="HB92" s="91"/>
      <c r="HC92" s="91"/>
      <c r="HD92" s="91"/>
      <c r="HE92" s="91"/>
      <c r="HF92" s="91"/>
      <c r="HG92" s="91"/>
      <c r="HH92" s="91"/>
      <c r="HI92" s="91"/>
      <c r="HJ92" s="91"/>
      <c r="HK92" s="91"/>
      <c r="HL92" s="91"/>
    </row>
    <row r="93" spans="1:220" s="13" customFormat="1" ht="30" customHeight="1" x14ac:dyDescent="0.25">
      <c r="A93" s="103">
        <v>45971</v>
      </c>
      <c r="B93" s="104" t="s">
        <v>206</v>
      </c>
      <c r="C93" s="86" t="s">
        <v>207</v>
      </c>
      <c r="D93" s="199" t="s">
        <v>34</v>
      </c>
      <c r="E93" s="199"/>
      <c r="F93" s="199"/>
      <c r="G93" s="68" t="s">
        <v>81</v>
      </c>
      <c r="H93" s="68" t="s">
        <v>121</v>
      </c>
      <c r="I93" s="68">
        <v>21968.41</v>
      </c>
      <c r="J93" s="68"/>
      <c r="K93" s="90"/>
      <c r="L93" s="84"/>
      <c r="M93" s="47"/>
      <c r="GB93" s="91"/>
      <c r="GC93" s="91"/>
      <c r="GD93" s="91"/>
      <c r="GE93" s="91"/>
      <c r="GF93" s="91"/>
      <c r="GG93" s="91"/>
      <c r="GH93" s="91"/>
      <c r="GI93" s="91"/>
      <c r="GJ93" s="91"/>
      <c r="GK93" s="91"/>
      <c r="GL93" s="91"/>
      <c r="GM93" s="91"/>
      <c r="GN93" s="91"/>
      <c r="GO93" s="91"/>
      <c r="GP93" s="91"/>
      <c r="GQ93" s="91"/>
      <c r="GR93" s="91"/>
      <c r="GS93" s="91"/>
      <c r="GT93" s="91"/>
      <c r="GU93" s="91"/>
      <c r="GV93" s="91"/>
      <c r="GW93" s="91"/>
      <c r="GX93" s="91"/>
      <c r="GY93" s="91"/>
      <c r="GZ93" s="91"/>
      <c r="HA93" s="91"/>
      <c r="HB93" s="91"/>
      <c r="HC93" s="91"/>
      <c r="HD93" s="91"/>
      <c r="HE93" s="91"/>
      <c r="HF93" s="91"/>
      <c r="HG93" s="91"/>
      <c r="HH93" s="91"/>
      <c r="HI93" s="91"/>
      <c r="HJ93" s="91"/>
      <c r="HK93" s="91"/>
      <c r="HL93" s="91"/>
    </row>
    <row r="94" spans="1:220" s="13" customFormat="1" ht="30" customHeight="1" x14ac:dyDescent="0.25">
      <c r="A94" s="103">
        <v>45971</v>
      </c>
      <c r="B94" s="104" t="s">
        <v>208</v>
      </c>
      <c r="C94" s="86" t="s">
        <v>209</v>
      </c>
      <c r="D94" s="199" t="s">
        <v>34</v>
      </c>
      <c r="E94" s="199"/>
      <c r="F94" s="199"/>
      <c r="G94" s="68" t="s">
        <v>81</v>
      </c>
      <c r="H94" s="68" t="s">
        <v>121</v>
      </c>
      <c r="I94" s="80">
        <v>10164</v>
      </c>
      <c r="J94" s="68"/>
      <c r="K94" s="90"/>
      <c r="L94" s="84"/>
      <c r="M94" s="47"/>
      <c r="GB94" s="91"/>
      <c r="GC94" s="91"/>
      <c r="GD94" s="91"/>
      <c r="GE94" s="91"/>
      <c r="GF94" s="91"/>
      <c r="GG94" s="91"/>
      <c r="GH94" s="91"/>
      <c r="GI94" s="91"/>
      <c r="GJ94" s="91"/>
      <c r="GK94" s="91"/>
      <c r="GL94" s="91"/>
      <c r="GM94" s="91"/>
      <c r="GN94" s="91"/>
      <c r="GO94" s="91"/>
      <c r="GP94" s="91"/>
      <c r="GQ94" s="91"/>
      <c r="GR94" s="91"/>
      <c r="GS94" s="91"/>
      <c r="GT94" s="91"/>
      <c r="GU94" s="91"/>
      <c r="GV94" s="91"/>
      <c r="GW94" s="91"/>
      <c r="GX94" s="91"/>
      <c r="GY94" s="91"/>
      <c r="GZ94" s="91"/>
      <c r="HA94" s="91"/>
      <c r="HB94" s="91"/>
      <c r="HC94" s="91"/>
      <c r="HD94" s="91"/>
      <c r="HE94" s="91"/>
      <c r="HF94" s="91"/>
      <c r="HG94" s="91"/>
      <c r="HH94" s="91"/>
      <c r="HI94" s="91"/>
      <c r="HJ94" s="91"/>
      <c r="HK94" s="91"/>
      <c r="HL94" s="91"/>
    </row>
    <row r="95" spans="1:220" s="13" customFormat="1" ht="30" customHeight="1" x14ac:dyDescent="0.25">
      <c r="A95" s="103">
        <v>45971</v>
      </c>
      <c r="B95" s="104" t="s">
        <v>210</v>
      </c>
      <c r="C95" s="86" t="s">
        <v>211</v>
      </c>
      <c r="D95" s="199" t="s">
        <v>34</v>
      </c>
      <c r="E95" s="199"/>
      <c r="F95" s="199"/>
      <c r="G95" s="68" t="s">
        <v>81</v>
      </c>
      <c r="H95" s="68" t="s">
        <v>121</v>
      </c>
      <c r="I95" s="68">
        <v>7804.57</v>
      </c>
      <c r="J95" s="68"/>
      <c r="K95" s="90"/>
      <c r="L95" s="84"/>
      <c r="M95" s="47"/>
      <c r="GB95" s="91"/>
      <c r="GC95" s="91"/>
      <c r="GD95" s="91"/>
      <c r="GE95" s="91"/>
      <c r="GF95" s="91"/>
      <c r="GG95" s="91"/>
      <c r="GH95" s="91"/>
      <c r="GI95" s="91"/>
      <c r="GJ95" s="91"/>
      <c r="GK95" s="91"/>
      <c r="GL95" s="91"/>
      <c r="GM95" s="91"/>
      <c r="GN95" s="91"/>
      <c r="GO95" s="91"/>
      <c r="GP95" s="91"/>
      <c r="GQ95" s="91"/>
      <c r="GR95" s="91"/>
      <c r="GS95" s="91"/>
      <c r="GT95" s="91"/>
      <c r="GU95" s="91"/>
      <c r="GV95" s="91"/>
      <c r="GW95" s="91"/>
      <c r="GX95" s="91"/>
      <c r="GY95" s="91"/>
      <c r="GZ95" s="91"/>
      <c r="HA95" s="91"/>
      <c r="HB95" s="91"/>
      <c r="HC95" s="91"/>
      <c r="HD95" s="91"/>
      <c r="HE95" s="91"/>
      <c r="HF95" s="91"/>
      <c r="HG95" s="91"/>
      <c r="HH95" s="91"/>
      <c r="HI95" s="91"/>
      <c r="HJ95" s="91"/>
      <c r="HK95" s="91"/>
      <c r="HL95" s="91"/>
    </row>
    <row r="96" spans="1:220" s="13" customFormat="1" ht="30" customHeight="1" x14ac:dyDescent="0.25">
      <c r="A96" s="103">
        <v>45971</v>
      </c>
      <c r="B96" s="104" t="s">
        <v>212</v>
      </c>
      <c r="C96" s="86" t="s">
        <v>213</v>
      </c>
      <c r="D96" s="199" t="s">
        <v>34</v>
      </c>
      <c r="E96" s="199"/>
      <c r="F96" s="199"/>
      <c r="G96" s="68" t="s">
        <v>81</v>
      </c>
      <c r="H96" s="68" t="s">
        <v>121</v>
      </c>
      <c r="I96" s="68">
        <v>12140.44</v>
      </c>
      <c r="J96" s="68"/>
      <c r="K96" s="90"/>
      <c r="L96" s="84"/>
      <c r="M96" s="47"/>
      <c r="GB96" s="91"/>
      <c r="GC96" s="91"/>
      <c r="GD96" s="91"/>
      <c r="GE96" s="91"/>
      <c r="GF96" s="91"/>
      <c r="GG96" s="91"/>
      <c r="GH96" s="91"/>
      <c r="GI96" s="91"/>
      <c r="GJ96" s="91"/>
      <c r="GK96" s="91"/>
      <c r="GL96" s="91"/>
      <c r="GM96" s="91"/>
      <c r="GN96" s="91"/>
      <c r="GO96" s="91"/>
      <c r="GP96" s="91"/>
      <c r="GQ96" s="91"/>
      <c r="GR96" s="91"/>
      <c r="GS96" s="91"/>
      <c r="GT96" s="91"/>
      <c r="GU96" s="91"/>
      <c r="GV96" s="91"/>
      <c r="GW96" s="91"/>
      <c r="GX96" s="91"/>
      <c r="GY96" s="91"/>
      <c r="GZ96" s="91"/>
      <c r="HA96" s="91"/>
      <c r="HB96" s="91"/>
      <c r="HC96" s="91"/>
      <c r="HD96" s="91"/>
      <c r="HE96" s="91"/>
      <c r="HF96" s="91"/>
      <c r="HG96" s="91"/>
      <c r="HH96" s="91"/>
      <c r="HI96" s="91"/>
      <c r="HJ96" s="91"/>
      <c r="HK96" s="91"/>
      <c r="HL96" s="91"/>
    </row>
    <row r="97" spans="1:220" s="13" customFormat="1" ht="30" customHeight="1" x14ac:dyDescent="0.25">
      <c r="A97" s="103">
        <v>45971</v>
      </c>
      <c r="B97" s="104" t="s">
        <v>214</v>
      </c>
      <c r="C97" s="86" t="s">
        <v>215</v>
      </c>
      <c r="D97" s="199" t="s">
        <v>34</v>
      </c>
      <c r="E97" s="199"/>
      <c r="F97" s="199"/>
      <c r="G97" s="68" t="s">
        <v>81</v>
      </c>
      <c r="H97" s="68" t="s">
        <v>121</v>
      </c>
      <c r="I97" s="80">
        <v>4158</v>
      </c>
      <c r="J97" s="68"/>
      <c r="K97" s="90"/>
      <c r="L97" s="84"/>
      <c r="M97" s="47"/>
      <c r="GB97" s="91"/>
      <c r="GC97" s="91"/>
      <c r="GD97" s="91"/>
      <c r="GE97" s="91"/>
      <c r="GF97" s="91"/>
      <c r="GG97" s="91"/>
      <c r="GH97" s="91"/>
      <c r="GI97" s="91"/>
      <c r="GJ97" s="91"/>
      <c r="GK97" s="91"/>
      <c r="GL97" s="91"/>
      <c r="GM97" s="91"/>
      <c r="GN97" s="91"/>
      <c r="GO97" s="91"/>
      <c r="GP97" s="91"/>
      <c r="GQ97" s="91"/>
      <c r="GR97" s="91"/>
      <c r="GS97" s="91"/>
      <c r="GT97" s="91"/>
      <c r="GU97" s="91"/>
      <c r="GV97" s="91"/>
      <c r="GW97" s="91"/>
      <c r="GX97" s="91"/>
      <c r="GY97" s="91"/>
      <c r="GZ97" s="91"/>
      <c r="HA97" s="91"/>
      <c r="HB97" s="91"/>
      <c r="HC97" s="91"/>
      <c r="HD97" s="91"/>
      <c r="HE97" s="91"/>
      <c r="HF97" s="91"/>
      <c r="HG97" s="91"/>
      <c r="HH97" s="91"/>
      <c r="HI97" s="91"/>
      <c r="HJ97" s="91"/>
      <c r="HK97" s="91"/>
      <c r="HL97" s="91"/>
    </row>
    <row r="98" spans="1:220" s="13" customFormat="1" ht="30" customHeight="1" x14ac:dyDescent="0.25">
      <c r="A98" s="103">
        <v>45971</v>
      </c>
      <c r="B98" s="132" t="s">
        <v>216</v>
      </c>
      <c r="C98" s="86" t="s">
        <v>217</v>
      </c>
      <c r="D98" s="199" t="s">
        <v>34</v>
      </c>
      <c r="E98" s="199"/>
      <c r="F98" s="199"/>
      <c r="G98" s="68" t="s">
        <v>81</v>
      </c>
      <c r="H98" s="68" t="s">
        <v>121</v>
      </c>
      <c r="I98" s="68">
        <v>35112</v>
      </c>
      <c r="J98" s="68"/>
      <c r="K98" s="90"/>
      <c r="L98" s="84"/>
      <c r="M98" s="47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  <c r="GQ98" s="91"/>
      <c r="GR98" s="91"/>
      <c r="GS98" s="91"/>
      <c r="GT98" s="91"/>
      <c r="GU98" s="91"/>
      <c r="GV98" s="91"/>
      <c r="GW98" s="91"/>
      <c r="GX98" s="91"/>
      <c r="GY98" s="91"/>
      <c r="GZ98" s="91"/>
      <c r="HA98" s="91"/>
      <c r="HB98" s="91"/>
      <c r="HC98" s="91"/>
      <c r="HD98" s="91"/>
      <c r="HE98" s="91"/>
      <c r="HF98" s="91"/>
      <c r="HG98" s="91"/>
      <c r="HH98" s="91"/>
      <c r="HI98" s="91"/>
      <c r="HJ98" s="91"/>
      <c r="HK98" s="91"/>
      <c r="HL98" s="91"/>
    </row>
    <row r="99" spans="1:220" s="13" customFormat="1" ht="30" customHeight="1" x14ac:dyDescent="0.25">
      <c r="A99" s="103">
        <v>45971</v>
      </c>
      <c r="B99" s="104" t="s">
        <v>218</v>
      </c>
      <c r="C99" s="86" t="s">
        <v>219</v>
      </c>
      <c r="D99" s="199" t="s">
        <v>34</v>
      </c>
      <c r="E99" s="199"/>
      <c r="F99" s="199"/>
      <c r="G99" s="68" t="s">
        <v>81</v>
      </c>
      <c r="H99" s="68" t="s">
        <v>121</v>
      </c>
      <c r="I99" s="80">
        <v>4312</v>
      </c>
      <c r="J99" s="68"/>
      <c r="K99" s="90"/>
      <c r="L99" s="84"/>
      <c r="M99" s="47"/>
      <c r="GB99" s="91"/>
      <c r="GC99" s="91"/>
      <c r="GD99" s="91"/>
      <c r="GE99" s="91"/>
      <c r="GF99" s="91"/>
      <c r="GG99" s="91"/>
      <c r="GH99" s="91"/>
      <c r="GI99" s="91"/>
      <c r="GJ99" s="91"/>
      <c r="GK99" s="91"/>
      <c r="GL99" s="91"/>
      <c r="GM99" s="91"/>
      <c r="GN99" s="91"/>
      <c r="GO99" s="91"/>
      <c r="GP99" s="91"/>
      <c r="GQ99" s="91"/>
      <c r="GR99" s="91"/>
      <c r="GS99" s="91"/>
      <c r="GT99" s="91"/>
      <c r="GU99" s="91"/>
      <c r="GV99" s="91"/>
      <c r="GW99" s="91"/>
      <c r="GX99" s="91"/>
      <c r="GY99" s="91"/>
      <c r="GZ99" s="91"/>
      <c r="HA99" s="91"/>
      <c r="HB99" s="91"/>
      <c r="HC99" s="91"/>
      <c r="HD99" s="91"/>
      <c r="HE99" s="91"/>
      <c r="HF99" s="91"/>
      <c r="HG99" s="91"/>
      <c r="HH99" s="91"/>
      <c r="HI99" s="91"/>
      <c r="HJ99" s="91"/>
      <c r="HK99" s="91"/>
      <c r="HL99" s="91"/>
    </row>
    <row r="100" spans="1:220" s="13" customFormat="1" ht="30" customHeight="1" x14ac:dyDescent="0.25">
      <c r="A100" s="103">
        <v>45971</v>
      </c>
      <c r="B100" s="104" t="s">
        <v>220</v>
      </c>
      <c r="C100" s="86" t="s">
        <v>221</v>
      </c>
      <c r="D100" s="199" t="s">
        <v>34</v>
      </c>
      <c r="E100" s="199"/>
      <c r="F100" s="199"/>
      <c r="G100" s="68" t="s">
        <v>81</v>
      </c>
      <c r="H100" s="68" t="s">
        <v>121</v>
      </c>
      <c r="I100" s="80">
        <v>6937.39</v>
      </c>
      <c r="J100" s="68"/>
      <c r="K100" s="90"/>
      <c r="L100" s="84"/>
      <c r="M100" s="47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</row>
    <row r="101" spans="1:220" s="13" customFormat="1" ht="30" customHeight="1" x14ac:dyDescent="0.25">
      <c r="A101" s="103">
        <v>45971</v>
      </c>
      <c r="B101" s="104" t="s">
        <v>222</v>
      </c>
      <c r="C101" s="86" t="s">
        <v>223</v>
      </c>
      <c r="D101" s="199" t="s">
        <v>34</v>
      </c>
      <c r="E101" s="199"/>
      <c r="F101" s="199"/>
      <c r="G101" s="68" t="s">
        <v>81</v>
      </c>
      <c r="H101" s="68" t="s">
        <v>121</v>
      </c>
      <c r="I101" s="68">
        <v>9240</v>
      </c>
      <c r="J101" s="68"/>
      <c r="K101" s="90"/>
      <c r="L101" s="84"/>
      <c r="M101" s="47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  <c r="GQ101" s="91"/>
      <c r="GR101" s="91"/>
      <c r="GS101" s="91"/>
      <c r="GT101" s="91"/>
      <c r="GU101" s="91"/>
      <c r="GV101" s="91"/>
      <c r="GW101" s="91"/>
      <c r="GX101" s="91"/>
      <c r="GY101" s="91"/>
      <c r="GZ101" s="91"/>
      <c r="HA101" s="91"/>
      <c r="HB101" s="91"/>
      <c r="HC101" s="91"/>
      <c r="HD101" s="91"/>
      <c r="HE101" s="91"/>
      <c r="HF101" s="91"/>
      <c r="HG101" s="91"/>
      <c r="HH101" s="91"/>
      <c r="HI101" s="91"/>
      <c r="HJ101" s="91"/>
      <c r="HK101" s="91"/>
      <c r="HL101" s="91"/>
    </row>
    <row r="102" spans="1:220" s="13" customFormat="1" ht="30" customHeight="1" x14ac:dyDescent="0.25">
      <c r="A102" s="103">
        <v>45971</v>
      </c>
      <c r="B102" s="104" t="s">
        <v>224</v>
      </c>
      <c r="C102" s="86" t="s">
        <v>225</v>
      </c>
      <c r="D102" s="199" t="s">
        <v>34</v>
      </c>
      <c r="E102" s="199"/>
      <c r="F102" s="199"/>
      <c r="G102" s="68" t="s">
        <v>81</v>
      </c>
      <c r="H102" s="68" t="s">
        <v>121</v>
      </c>
      <c r="I102" s="68">
        <v>42615.41</v>
      </c>
      <c r="J102" s="68"/>
      <c r="K102" s="90"/>
      <c r="L102" s="84"/>
      <c r="M102" s="47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91"/>
      <c r="HG102" s="91"/>
      <c r="HH102" s="91"/>
      <c r="HI102" s="91"/>
      <c r="HJ102" s="91"/>
      <c r="HK102" s="91"/>
      <c r="HL102" s="91"/>
    </row>
    <row r="103" spans="1:220" s="13" customFormat="1" ht="30" customHeight="1" x14ac:dyDescent="0.25">
      <c r="A103" s="103">
        <v>45971</v>
      </c>
      <c r="B103" s="104" t="s">
        <v>226</v>
      </c>
      <c r="C103" s="86" t="s">
        <v>227</v>
      </c>
      <c r="D103" s="199" t="s">
        <v>34</v>
      </c>
      <c r="E103" s="199"/>
      <c r="F103" s="199"/>
      <c r="G103" s="68" t="s">
        <v>81</v>
      </c>
      <c r="H103" s="68" t="s">
        <v>121</v>
      </c>
      <c r="I103" s="68">
        <v>5852</v>
      </c>
      <c r="J103" s="68"/>
      <c r="K103" s="90"/>
      <c r="L103" s="84"/>
      <c r="M103" s="47"/>
      <c r="GB103" s="91"/>
      <c r="GC103" s="91"/>
      <c r="GD103" s="91"/>
      <c r="GE103" s="91"/>
      <c r="GF103" s="91"/>
      <c r="GG103" s="91"/>
      <c r="GH103" s="91"/>
      <c r="GI103" s="91"/>
      <c r="GJ103" s="91"/>
      <c r="GK103" s="91"/>
      <c r="GL103" s="91"/>
      <c r="GM103" s="91"/>
      <c r="GN103" s="91"/>
      <c r="GO103" s="91"/>
      <c r="GP103" s="91"/>
      <c r="GQ103" s="91"/>
      <c r="GR103" s="91"/>
      <c r="GS103" s="91"/>
      <c r="GT103" s="91"/>
      <c r="GU103" s="91"/>
      <c r="GV103" s="91"/>
      <c r="GW103" s="91"/>
      <c r="GX103" s="91"/>
      <c r="GY103" s="91"/>
      <c r="GZ103" s="91"/>
      <c r="HA103" s="91"/>
      <c r="HB103" s="91"/>
      <c r="HC103" s="91"/>
      <c r="HD103" s="91"/>
      <c r="HE103" s="91"/>
      <c r="HF103" s="91"/>
      <c r="HG103" s="91"/>
      <c r="HH103" s="91"/>
      <c r="HI103" s="91"/>
      <c r="HJ103" s="91"/>
      <c r="HK103" s="91"/>
      <c r="HL103" s="91"/>
    </row>
    <row r="104" spans="1:220" s="13" customFormat="1" ht="30" customHeight="1" x14ac:dyDescent="0.25">
      <c r="A104" s="103">
        <v>45971</v>
      </c>
      <c r="B104" s="104" t="s">
        <v>228</v>
      </c>
      <c r="C104" s="69" t="s">
        <v>229</v>
      </c>
      <c r="D104" s="199" t="s">
        <v>34</v>
      </c>
      <c r="E104" s="199"/>
      <c r="F104" s="199"/>
      <c r="G104" s="68" t="s">
        <v>81</v>
      </c>
      <c r="H104" s="68" t="s">
        <v>121</v>
      </c>
      <c r="I104" s="68">
        <v>9240</v>
      </c>
      <c r="J104" s="68"/>
      <c r="K104" s="90"/>
      <c r="L104" s="84"/>
      <c r="M104" s="47"/>
      <c r="GB104" s="91"/>
      <c r="GC104" s="91"/>
      <c r="GD104" s="91"/>
      <c r="GE104" s="91"/>
      <c r="GF104" s="91"/>
      <c r="GG104" s="91"/>
      <c r="GH104" s="91"/>
      <c r="GI104" s="91"/>
      <c r="GJ104" s="91"/>
      <c r="GK104" s="91"/>
      <c r="GL104" s="91"/>
      <c r="GM104" s="91"/>
      <c r="GN104" s="91"/>
      <c r="GO104" s="91"/>
      <c r="GP104" s="91"/>
      <c r="GQ104" s="91"/>
      <c r="GR104" s="91"/>
      <c r="GS104" s="91"/>
      <c r="GT104" s="91"/>
      <c r="GU104" s="91"/>
      <c r="GV104" s="91"/>
      <c r="GW104" s="91"/>
      <c r="GX104" s="91"/>
      <c r="GY104" s="91"/>
      <c r="GZ104" s="91"/>
      <c r="HA104" s="91"/>
      <c r="HB104" s="91"/>
      <c r="HC104" s="91"/>
      <c r="HD104" s="91"/>
      <c r="HE104" s="91"/>
      <c r="HF104" s="91"/>
      <c r="HG104" s="91"/>
      <c r="HH104" s="91"/>
      <c r="HI104" s="91"/>
      <c r="HJ104" s="91"/>
      <c r="HK104" s="91"/>
      <c r="HL104" s="91"/>
    </row>
    <row r="105" spans="1:220" s="13" customFormat="1" ht="30" customHeight="1" x14ac:dyDescent="0.25">
      <c r="A105" s="103">
        <v>45971</v>
      </c>
      <c r="B105" s="104" t="s">
        <v>230</v>
      </c>
      <c r="C105" s="86" t="s">
        <v>231</v>
      </c>
      <c r="D105" s="199" t="s">
        <v>34</v>
      </c>
      <c r="E105" s="199"/>
      <c r="F105" s="199"/>
      <c r="G105" s="68" t="s">
        <v>81</v>
      </c>
      <c r="H105" s="68" t="s">
        <v>121</v>
      </c>
      <c r="I105" s="80">
        <v>6937.39</v>
      </c>
      <c r="J105" s="68"/>
      <c r="K105" s="90"/>
      <c r="L105" s="84"/>
      <c r="M105" s="47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91"/>
      <c r="HG105" s="91"/>
      <c r="HH105" s="91"/>
      <c r="HI105" s="91"/>
      <c r="HJ105" s="91"/>
      <c r="HK105" s="91"/>
      <c r="HL105" s="91"/>
    </row>
    <row r="106" spans="1:220" s="13" customFormat="1" ht="30" customHeight="1" x14ac:dyDescent="0.25">
      <c r="A106" s="103">
        <v>45971</v>
      </c>
      <c r="B106" s="104" t="s">
        <v>232</v>
      </c>
      <c r="C106" s="86" t="s">
        <v>231</v>
      </c>
      <c r="D106" s="199" t="s">
        <v>34</v>
      </c>
      <c r="E106" s="199"/>
      <c r="F106" s="199"/>
      <c r="G106" s="68" t="s">
        <v>81</v>
      </c>
      <c r="H106" s="68" t="s">
        <v>121</v>
      </c>
      <c r="I106" s="68">
        <v>13007.61</v>
      </c>
      <c r="J106" s="68"/>
      <c r="K106" s="90"/>
      <c r="L106" s="84"/>
      <c r="M106" s="47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</row>
    <row r="107" spans="1:220" s="13" customFormat="1" ht="30" customHeight="1" x14ac:dyDescent="0.25">
      <c r="A107" s="103">
        <v>45971</v>
      </c>
      <c r="B107" s="104" t="s">
        <v>233</v>
      </c>
      <c r="C107" s="86" t="s">
        <v>234</v>
      </c>
      <c r="D107" s="199" t="s">
        <v>147</v>
      </c>
      <c r="E107" s="199"/>
      <c r="F107" s="199"/>
      <c r="G107" s="68" t="s">
        <v>81</v>
      </c>
      <c r="H107" s="68" t="s">
        <v>121</v>
      </c>
      <c r="I107" s="68">
        <v>13445.39</v>
      </c>
      <c r="J107" s="68"/>
      <c r="K107" s="90"/>
      <c r="L107" s="84"/>
      <c r="M107" s="47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</row>
    <row r="108" spans="1:220" s="13" customFormat="1" ht="30" customHeight="1" x14ac:dyDescent="0.25">
      <c r="A108" s="103">
        <v>45971</v>
      </c>
      <c r="B108" s="104" t="s">
        <v>235</v>
      </c>
      <c r="C108" s="86" t="s">
        <v>236</v>
      </c>
      <c r="D108" s="199" t="s">
        <v>34</v>
      </c>
      <c r="E108" s="199"/>
      <c r="F108" s="199"/>
      <c r="G108" s="136" t="s">
        <v>81</v>
      </c>
      <c r="H108" s="68" t="s">
        <v>121</v>
      </c>
      <c r="I108" s="68">
        <v>3468.7</v>
      </c>
      <c r="J108" s="68"/>
      <c r="K108" s="90"/>
      <c r="L108" s="84"/>
      <c r="M108" s="47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  <c r="GQ108" s="91"/>
      <c r="GR108" s="91"/>
      <c r="GS108" s="91"/>
      <c r="GT108" s="91"/>
      <c r="GU108" s="91"/>
      <c r="GV108" s="91"/>
      <c r="GW108" s="91"/>
      <c r="GX108" s="91"/>
      <c r="GY108" s="91"/>
      <c r="GZ108" s="91"/>
      <c r="HA108" s="91"/>
      <c r="HB108" s="91"/>
      <c r="HC108" s="91"/>
      <c r="HD108" s="91"/>
      <c r="HE108" s="91"/>
      <c r="HF108" s="91"/>
      <c r="HG108" s="91"/>
      <c r="HH108" s="91"/>
      <c r="HI108" s="91"/>
      <c r="HJ108" s="91"/>
      <c r="HK108" s="91"/>
      <c r="HL108" s="91"/>
    </row>
    <row r="109" spans="1:220" s="13" customFormat="1" ht="30" customHeight="1" x14ac:dyDescent="0.25">
      <c r="A109" s="103">
        <v>45971</v>
      </c>
      <c r="B109" s="104" t="s">
        <v>237</v>
      </c>
      <c r="C109" s="69" t="s">
        <v>238</v>
      </c>
      <c r="D109" s="199" t="s">
        <v>34</v>
      </c>
      <c r="E109" s="199"/>
      <c r="F109" s="199"/>
      <c r="G109" s="68" t="s">
        <v>81</v>
      </c>
      <c r="H109" s="68" t="s">
        <v>121</v>
      </c>
      <c r="I109" s="68">
        <v>3468.7</v>
      </c>
      <c r="J109" s="68"/>
      <c r="K109" s="90"/>
      <c r="L109" s="84"/>
      <c r="M109" s="47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91"/>
      <c r="HG109" s="91"/>
      <c r="HH109" s="91"/>
      <c r="HI109" s="91"/>
      <c r="HJ109" s="91"/>
      <c r="HK109" s="91"/>
      <c r="HL109" s="91"/>
    </row>
    <row r="110" spans="1:220" s="13" customFormat="1" ht="30" customHeight="1" x14ac:dyDescent="0.25">
      <c r="A110" s="103">
        <v>45971</v>
      </c>
      <c r="B110" s="132" t="s">
        <v>239</v>
      </c>
      <c r="C110" s="69" t="s">
        <v>238</v>
      </c>
      <c r="D110" s="199" t="s">
        <v>34</v>
      </c>
      <c r="E110" s="199"/>
      <c r="F110" s="199"/>
      <c r="G110" s="68" t="s">
        <v>81</v>
      </c>
      <c r="H110" s="68" t="s">
        <v>121</v>
      </c>
      <c r="I110" s="68">
        <v>9538.91</v>
      </c>
      <c r="J110" s="68"/>
      <c r="K110" s="90"/>
      <c r="L110" s="84"/>
      <c r="M110" s="47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  <c r="GQ110" s="91"/>
      <c r="GR110" s="91"/>
      <c r="GS110" s="91"/>
      <c r="GT110" s="91"/>
      <c r="GU110" s="91"/>
      <c r="GV110" s="91"/>
      <c r="GW110" s="91"/>
      <c r="GX110" s="91"/>
      <c r="GY110" s="91"/>
      <c r="GZ110" s="91"/>
      <c r="HA110" s="91"/>
      <c r="HB110" s="91"/>
      <c r="HC110" s="91"/>
      <c r="HD110" s="91"/>
      <c r="HE110" s="91"/>
      <c r="HF110" s="91"/>
      <c r="HG110" s="91"/>
      <c r="HH110" s="91"/>
      <c r="HI110" s="91"/>
      <c r="HJ110" s="91"/>
      <c r="HK110" s="91"/>
      <c r="HL110" s="91"/>
    </row>
    <row r="111" spans="1:220" s="13" customFormat="1" ht="30" customHeight="1" x14ac:dyDescent="0.25">
      <c r="A111" s="103">
        <v>45971</v>
      </c>
      <c r="B111" s="104" t="s">
        <v>240</v>
      </c>
      <c r="C111" s="86" t="s">
        <v>241</v>
      </c>
      <c r="D111" s="199" t="s">
        <v>59</v>
      </c>
      <c r="E111" s="199"/>
      <c r="F111" s="199"/>
      <c r="G111" s="68" t="s">
        <v>60</v>
      </c>
      <c r="H111" s="68" t="s">
        <v>61</v>
      </c>
      <c r="I111" s="68">
        <v>316.16000000000003</v>
      </c>
      <c r="J111" s="68"/>
      <c r="K111" s="90"/>
      <c r="L111" s="84"/>
      <c r="M111" s="47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</row>
    <row r="112" spans="1:220" s="13" customFormat="1" ht="30" customHeight="1" x14ac:dyDescent="0.25">
      <c r="A112" s="103">
        <v>45971</v>
      </c>
      <c r="B112" s="104" t="s">
        <v>242</v>
      </c>
      <c r="C112" s="86" t="s">
        <v>241</v>
      </c>
      <c r="D112" s="199" t="s">
        <v>59</v>
      </c>
      <c r="E112" s="199"/>
      <c r="F112" s="199"/>
      <c r="G112" s="68" t="s">
        <v>60</v>
      </c>
      <c r="H112" s="68" t="s">
        <v>61</v>
      </c>
      <c r="I112" s="68">
        <v>449.33</v>
      </c>
      <c r="J112" s="68"/>
      <c r="K112" s="90"/>
      <c r="L112" s="84"/>
      <c r="M112" s="47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</row>
    <row r="113" spans="1:220" s="13" customFormat="1" ht="30" customHeight="1" x14ac:dyDescent="0.25">
      <c r="A113" s="103">
        <v>45971</v>
      </c>
      <c r="B113" s="104" t="s">
        <v>243</v>
      </c>
      <c r="C113" s="86" t="s">
        <v>244</v>
      </c>
      <c r="D113" s="199" t="s">
        <v>245</v>
      </c>
      <c r="E113" s="199"/>
      <c r="F113" s="199"/>
      <c r="G113" s="68" t="s">
        <v>28</v>
      </c>
      <c r="H113" s="68" t="s">
        <v>51</v>
      </c>
      <c r="I113" s="68">
        <v>380</v>
      </c>
      <c r="J113" s="68"/>
      <c r="K113" s="90"/>
      <c r="L113" s="84"/>
      <c r="M113" s="47"/>
      <c r="GB113" s="91"/>
      <c r="GC113" s="91"/>
      <c r="GD113" s="91"/>
      <c r="GE113" s="91"/>
      <c r="GF113" s="91"/>
      <c r="GG113" s="91"/>
      <c r="GH113" s="91"/>
      <c r="GI113" s="91"/>
      <c r="GJ113" s="91"/>
      <c r="GK113" s="91"/>
      <c r="GL113" s="91"/>
      <c r="GM113" s="91"/>
      <c r="GN113" s="91"/>
      <c r="GO113" s="91"/>
      <c r="GP113" s="91"/>
      <c r="GQ113" s="91"/>
      <c r="GR113" s="91"/>
      <c r="GS113" s="91"/>
      <c r="GT113" s="91"/>
      <c r="GU113" s="91"/>
      <c r="GV113" s="91"/>
      <c r="GW113" s="91"/>
      <c r="GX113" s="91"/>
      <c r="GY113" s="91"/>
      <c r="GZ113" s="91"/>
      <c r="HA113" s="91"/>
      <c r="HB113" s="91"/>
      <c r="HC113" s="91"/>
      <c r="HD113" s="91"/>
      <c r="HE113" s="91"/>
      <c r="HF113" s="91"/>
      <c r="HG113" s="91"/>
      <c r="HH113" s="91"/>
      <c r="HI113" s="91"/>
      <c r="HJ113" s="91"/>
      <c r="HK113" s="91"/>
      <c r="HL113" s="91"/>
    </row>
    <row r="114" spans="1:220" s="13" customFormat="1" ht="30" customHeight="1" x14ac:dyDescent="0.25">
      <c r="A114" s="103">
        <v>45971</v>
      </c>
      <c r="B114" s="104" t="s">
        <v>246</v>
      </c>
      <c r="C114" s="69" t="s">
        <v>247</v>
      </c>
      <c r="D114" s="199" t="s">
        <v>248</v>
      </c>
      <c r="E114" s="199"/>
      <c r="F114" s="199"/>
      <c r="G114" s="68" t="s">
        <v>81</v>
      </c>
      <c r="H114" s="68" t="s">
        <v>82</v>
      </c>
      <c r="I114" s="68">
        <v>234</v>
      </c>
      <c r="J114" s="68"/>
      <c r="K114" s="90"/>
      <c r="L114" s="84"/>
      <c r="M114" s="47"/>
      <c r="GB114" s="91"/>
      <c r="GC114" s="91"/>
      <c r="GD114" s="91"/>
      <c r="GE114" s="91"/>
      <c r="GF114" s="91"/>
      <c r="GG114" s="91"/>
      <c r="GH114" s="91"/>
      <c r="GI114" s="91"/>
      <c r="GJ114" s="91"/>
      <c r="GK114" s="91"/>
      <c r="GL114" s="91"/>
      <c r="GM114" s="91"/>
      <c r="GN114" s="91"/>
      <c r="GO114" s="91"/>
      <c r="GP114" s="91"/>
      <c r="GQ114" s="91"/>
      <c r="GR114" s="91"/>
      <c r="GS114" s="91"/>
      <c r="GT114" s="91"/>
      <c r="GU114" s="91"/>
      <c r="GV114" s="91"/>
      <c r="GW114" s="91"/>
      <c r="GX114" s="91"/>
      <c r="GY114" s="91"/>
      <c r="GZ114" s="91"/>
      <c r="HA114" s="91"/>
      <c r="HB114" s="91"/>
      <c r="HC114" s="91"/>
      <c r="HD114" s="91"/>
      <c r="HE114" s="91"/>
      <c r="HF114" s="91"/>
      <c r="HG114" s="91"/>
      <c r="HH114" s="91"/>
      <c r="HI114" s="91"/>
      <c r="HJ114" s="91"/>
      <c r="HK114" s="91"/>
      <c r="HL114" s="91"/>
    </row>
    <row r="115" spans="1:220" s="13" customFormat="1" ht="30" customHeight="1" x14ac:dyDescent="0.25">
      <c r="A115" s="103">
        <v>45971</v>
      </c>
      <c r="B115" s="104" t="s">
        <v>249</v>
      </c>
      <c r="C115" s="69" t="s">
        <v>250</v>
      </c>
      <c r="D115" s="199" t="s">
        <v>251</v>
      </c>
      <c r="E115" s="199"/>
      <c r="F115" s="199"/>
      <c r="G115" s="68" t="s">
        <v>117</v>
      </c>
      <c r="H115" s="68" t="s">
        <v>74</v>
      </c>
      <c r="I115" s="68">
        <v>1150</v>
      </c>
      <c r="J115" s="68"/>
      <c r="K115" s="90"/>
      <c r="L115" s="84"/>
      <c r="M115" s="47"/>
      <c r="N115" s="88"/>
      <c r="GB115" s="91"/>
      <c r="GC115" s="91"/>
      <c r="GD115" s="91"/>
      <c r="GE115" s="91"/>
      <c r="GF115" s="91"/>
      <c r="GG115" s="91"/>
      <c r="GH115" s="91"/>
      <c r="GI115" s="91"/>
      <c r="GJ115" s="91"/>
      <c r="GK115" s="91"/>
      <c r="GL115" s="91"/>
      <c r="GM115" s="91"/>
      <c r="GN115" s="91"/>
      <c r="GO115" s="91"/>
      <c r="GP115" s="91"/>
      <c r="GQ115" s="91"/>
      <c r="GR115" s="91"/>
      <c r="GS115" s="91"/>
      <c r="GT115" s="91"/>
      <c r="GU115" s="91"/>
      <c r="GV115" s="91"/>
      <c r="GW115" s="91"/>
      <c r="GX115" s="91"/>
      <c r="GY115" s="91"/>
      <c r="GZ115" s="91"/>
      <c r="HA115" s="91"/>
      <c r="HB115" s="91"/>
      <c r="HC115" s="91"/>
      <c r="HD115" s="91"/>
      <c r="HE115" s="91"/>
      <c r="HF115" s="91"/>
      <c r="HG115" s="91"/>
      <c r="HH115" s="91"/>
      <c r="HI115" s="91"/>
      <c r="HJ115" s="91"/>
      <c r="HK115" s="91"/>
      <c r="HL115" s="91"/>
    </row>
    <row r="116" spans="1:220" s="13" customFormat="1" ht="30" customHeight="1" x14ac:dyDescent="0.25">
      <c r="A116" s="103">
        <v>45971</v>
      </c>
      <c r="B116" s="104" t="s">
        <v>252</v>
      </c>
      <c r="C116" s="86" t="s">
        <v>253</v>
      </c>
      <c r="D116" s="199" t="s">
        <v>254</v>
      </c>
      <c r="E116" s="199"/>
      <c r="F116" s="199"/>
      <c r="G116" s="68" t="s">
        <v>81</v>
      </c>
      <c r="H116" s="68" t="s">
        <v>82</v>
      </c>
      <c r="I116" s="68">
        <v>2540.5</v>
      </c>
      <c r="J116" s="68"/>
      <c r="K116" s="90"/>
      <c r="L116" s="84"/>
      <c r="M116" s="47"/>
      <c r="N116" s="88"/>
      <c r="GB116" s="91"/>
      <c r="GC116" s="91"/>
      <c r="GD116" s="91"/>
      <c r="GE116" s="91"/>
      <c r="GF116" s="91"/>
      <c r="GG116" s="91"/>
      <c r="GH116" s="91"/>
      <c r="GI116" s="91"/>
      <c r="GJ116" s="91"/>
      <c r="GK116" s="91"/>
      <c r="GL116" s="91"/>
      <c r="GM116" s="91"/>
      <c r="GN116" s="91"/>
      <c r="GO116" s="91"/>
      <c r="GP116" s="91"/>
      <c r="GQ116" s="91"/>
      <c r="GR116" s="91"/>
      <c r="GS116" s="91"/>
      <c r="GT116" s="91"/>
      <c r="GU116" s="91"/>
      <c r="GV116" s="91"/>
      <c r="GW116" s="91"/>
      <c r="GX116" s="91"/>
      <c r="GY116" s="91"/>
      <c r="GZ116" s="91"/>
      <c r="HA116" s="91"/>
      <c r="HB116" s="91"/>
      <c r="HC116" s="91"/>
      <c r="HD116" s="91"/>
      <c r="HE116" s="91"/>
      <c r="HF116" s="91"/>
      <c r="HG116" s="91"/>
      <c r="HH116" s="91"/>
      <c r="HI116" s="91"/>
      <c r="HJ116" s="91"/>
      <c r="HK116" s="91"/>
      <c r="HL116" s="91"/>
    </row>
    <row r="117" spans="1:220" s="13" customFormat="1" ht="30" customHeight="1" x14ac:dyDescent="0.25">
      <c r="A117" s="103">
        <v>45971</v>
      </c>
      <c r="B117" s="104" t="s">
        <v>255</v>
      </c>
      <c r="C117" s="86" t="s">
        <v>256</v>
      </c>
      <c r="D117" s="199" t="s">
        <v>257</v>
      </c>
      <c r="E117" s="199"/>
      <c r="F117" s="199"/>
      <c r="G117" s="68" t="s">
        <v>81</v>
      </c>
      <c r="H117" s="68" t="s">
        <v>82</v>
      </c>
      <c r="I117" s="68">
        <v>295.23</v>
      </c>
      <c r="J117" s="68"/>
      <c r="K117" s="90"/>
      <c r="L117" s="84"/>
      <c r="M117" s="47"/>
      <c r="GB117" s="91"/>
      <c r="GC117" s="91"/>
      <c r="GD117" s="91"/>
      <c r="GE117" s="91"/>
      <c r="GF117" s="91"/>
      <c r="GG117" s="91"/>
      <c r="GH117" s="91"/>
      <c r="GI117" s="91"/>
      <c r="GJ117" s="91"/>
      <c r="GK117" s="91"/>
      <c r="GL117" s="91"/>
      <c r="GM117" s="91"/>
      <c r="GN117" s="91"/>
      <c r="GO117" s="91"/>
      <c r="GP117" s="91"/>
      <c r="GQ117" s="91"/>
      <c r="GR117" s="91"/>
      <c r="GS117" s="91"/>
      <c r="GT117" s="91"/>
      <c r="GU117" s="91"/>
      <c r="GV117" s="91"/>
      <c r="GW117" s="91"/>
      <c r="GX117" s="91"/>
      <c r="GY117" s="91"/>
      <c r="GZ117" s="91"/>
      <c r="HA117" s="91"/>
      <c r="HB117" s="91"/>
      <c r="HC117" s="91"/>
      <c r="HD117" s="91"/>
      <c r="HE117" s="91"/>
      <c r="HF117" s="91"/>
      <c r="HG117" s="91"/>
      <c r="HH117" s="91"/>
      <c r="HI117" s="91"/>
      <c r="HJ117" s="91"/>
      <c r="HK117" s="91"/>
      <c r="HL117" s="91"/>
    </row>
    <row r="118" spans="1:220" s="13" customFormat="1" ht="30" customHeight="1" x14ac:dyDescent="0.25">
      <c r="A118" s="103">
        <v>45971</v>
      </c>
      <c r="B118" s="104" t="s">
        <v>255</v>
      </c>
      <c r="C118" s="86" t="s">
        <v>256</v>
      </c>
      <c r="D118" s="199" t="s">
        <v>257</v>
      </c>
      <c r="E118" s="199"/>
      <c r="F118" s="199"/>
      <c r="G118" s="68" t="s">
        <v>81</v>
      </c>
      <c r="H118" s="68" t="s">
        <v>82</v>
      </c>
      <c r="I118" s="68">
        <v>210.86</v>
      </c>
      <c r="J118" s="68"/>
      <c r="K118" s="90"/>
      <c r="L118" s="84"/>
      <c r="M118" s="47"/>
      <c r="GB118" s="91"/>
      <c r="GC118" s="91"/>
      <c r="GD118" s="91"/>
      <c r="GE118" s="91"/>
      <c r="GF118" s="91"/>
      <c r="GG118" s="91"/>
      <c r="GH118" s="91"/>
      <c r="GI118" s="91"/>
      <c r="GJ118" s="91"/>
      <c r="GK118" s="91"/>
      <c r="GL118" s="91"/>
      <c r="GM118" s="91"/>
      <c r="GN118" s="91"/>
      <c r="GO118" s="91"/>
      <c r="GP118" s="91"/>
      <c r="GQ118" s="91"/>
      <c r="GR118" s="91"/>
      <c r="GS118" s="91"/>
      <c r="GT118" s="91"/>
      <c r="GU118" s="91"/>
      <c r="GV118" s="91"/>
      <c r="GW118" s="91"/>
      <c r="GX118" s="91"/>
      <c r="GY118" s="91"/>
      <c r="GZ118" s="91"/>
      <c r="HA118" s="91"/>
      <c r="HB118" s="91"/>
      <c r="HC118" s="91"/>
      <c r="HD118" s="91"/>
      <c r="HE118" s="91"/>
      <c r="HF118" s="91"/>
      <c r="HG118" s="91"/>
      <c r="HH118" s="91"/>
      <c r="HI118" s="91"/>
      <c r="HJ118" s="91"/>
      <c r="HK118" s="91"/>
      <c r="HL118" s="91"/>
    </row>
    <row r="119" spans="1:220" s="13" customFormat="1" ht="30" customHeight="1" x14ac:dyDescent="0.25">
      <c r="A119" s="103">
        <v>45971</v>
      </c>
      <c r="B119" s="138" t="s">
        <v>258</v>
      </c>
      <c r="C119" s="86" t="s">
        <v>259</v>
      </c>
      <c r="D119" s="199" t="s">
        <v>260</v>
      </c>
      <c r="E119" s="199"/>
      <c r="F119" s="199"/>
      <c r="G119" s="68" t="s">
        <v>81</v>
      </c>
      <c r="H119" s="68" t="s">
        <v>82</v>
      </c>
      <c r="I119" s="68">
        <v>707.95</v>
      </c>
      <c r="J119" s="68"/>
      <c r="K119" s="90"/>
      <c r="L119" s="84"/>
      <c r="M119" s="47"/>
      <c r="GB119" s="91"/>
      <c r="GC119" s="91"/>
      <c r="GD119" s="91"/>
      <c r="GE119" s="91"/>
      <c r="GF119" s="91"/>
      <c r="GG119" s="91"/>
      <c r="GH119" s="91"/>
      <c r="GI119" s="91"/>
      <c r="GJ119" s="91"/>
      <c r="GK119" s="91"/>
      <c r="GL119" s="91"/>
      <c r="GM119" s="91"/>
      <c r="GN119" s="91"/>
      <c r="GO119" s="91"/>
      <c r="GP119" s="91"/>
      <c r="GQ119" s="91"/>
      <c r="GR119" s="91"/>
      <c r="GS119" s="91"/>
      <c r="GT119" s="91"/>
      <c r="GU119" s="91"/>
      <c r="GV119" s="91"/>
      <c r="GW119" s="91"/>
      <c r="GX119" s="91"/>
      <c r="GY119" s="91"/>
      <c r="GZ119" s="91"/>
      <c r="HA119" s="91"/>
      <c r="HB119" s="91"/>
      <c r="HC119" s="91"/>
      <c r="HD119" s="91"/>
      <c r="HE119" s="91"/>
      <c r="HF119" s="91"/>
      <c r="HG119" s="91"/>
      <c r="HH119" s="91"/>
      <c r="HI119" s="91"/>
      <c r="HJ119" s="91"/>
      <c r="HK119" s="91"/>
      <c r="HL119" s="91"/>
    </row>
    <row r="120" spans="1:220" s="13" customFormat="1" ht="30" customHeight="1" x14ac:dyDescent="0.25">
      <c r="A120" s="103">
        <v>45971</v>
      </c>
      <c r="B120" s="138" t="s">
        <v>261</v>
      </c>
      <c r="C120" s="69" t="s">
        <v>259</v>
      </c>
      <c r="D120" s="199" t="s">
        <v>262</v>
      </c>
      <c r="E120" s="199"/>
      <c r="F120" s="199"/>
      <c r="G120" s="68" t="s">
        <v>81</v>
      </c>
      <c r="H120" s="104" t="s">
        <v>82</v>
      </c>
      <c r="I120" s="96">
        <v>80</v>
      </c>
      <c r="J120" s="68"/>
      <c r="K120" s="90"/>
      <c r="L120" s="84"/>
      <c r="M120" s="47"/>
      <c r="GB120" s="91"/>
      <c r="GC120" s="91"/>
      <c r="GD120" s="91"/>
      <c r="GE120" s="91"/>
      <c r="GF120" s="91"/>
      <c r="GG120" s="91"/>
      <c r="GH120" s="91"/>
      <c r="GI120" s="91"/>
      <c r="GJ120" s="91"/>
      <c r="GK120" s="91"/>
      <c r="GL120" s="91"/>
      <c r="GM120" s="91"/>
      <c r="GN120" s="91"/>
      <c r="GO120" s="91"/>
      <c r="GP120" s="91"/>
      <c r="GQ120" s="91"/>
      <c r="GR120" s="91"/>
      <c r="GS120" s="91"/>
      <c r="GT120" s="91"/>
      <c r="GU120" s="91"/>
      <c r="GV120" s="91"/>
      <c r="GW120" s="91"/>
      <c r="GX120" s="91"/>
      <c r="GY120" s="91"/>
      <c r="GZ120" s="91"/>
      <c r="HA120" s="91"/>
      <c r="HB120" s="91"/>
      <c r="HC120" s="91"/>
      <c r="HD120" s="91"/>
      <c r="HE120" s="91"/>
      <c r="HF120" s="91"/>
      <c r="HG120" s="91"/>
      <c r="HH120" s="91"/>
      <c r="HI120" s="91"/>
      <c r="HJ120" s="91"/>
      <c r="HK120" s="91"/>
      <c r="HL120" s="91"/>
    </row>
    <row r="121" spans="1:220" s="13" customFormat="1" ht="30" customHeight="1" x14ac:dyDescent="0.25">
      <c r="A121" s="103">
        <v>45972</v>
      </c>
      <c r="B121" s="138" t="s">
        <v>263</v>
      </c>
      <c r="C121" s="69" t="s">
        <v>264</v>
      </c>
      <c r="D121" s="199" t="s">
        <v>265</v>
      </c>
      <c r="E121" s="199"/>
      <c r="F121" s="199"/>
      <c r="G121" s="68" t="s">
        <v>266</v>
      </c>
      <c r="H121" s="104" t="s">
        <v>74</v>
      </c>
      <c r="I121" s="68">
        <v>4050</v>
      </c>
      <c r="J121" s="68"/>
      <c r="K121" s="90"/>
      <c r="L121" s="84"/>
      <c r="M121" s="47"/>
      <c r="GB121" s="91"/>
      <c r="GC121" s="91"/>
      <c r="GD121" s="91"/>
      <c r="GE121" s="91"/>
      <c r="GF121" s="91"/>
      <c r="GG121" s="91"/>
      <c r="GH121" s="91"/>
      <c r="GI121" s="91"/>
      <c r="GJ121" s="91"/>
      <c r="GK121" s="91"/>
      <c r="GL121" s="91"/>
      <c r="GM121" s="91"/>
      <c r="GN121" s="91"/>
      <c r="GO121" s="91"/>
      <c r="GP121" s="91"/>
      <c r="GQ121" s="91"/>
      <c r="GR121" s="91"/>
      <c r="GS121" s="91"/>
      <c r="GT121" s="91"/>
      <c r="GU121" s="91"/>
      <c r="GV121" s="91"/>
      <c r="GW121" s="91"/>
      <c r="GX121" s="91"/>
      <c r="GY121" s="91"/>
      <c r="GZ121" s="91"/>
      <c r="HA121" s="91"/>
      <c r="HB121" s="91"/>
      <c r="HC121" s="91"/>
      <c r="HD121" s="91"/>
      <c r="HE121" s="91"/>
      <c r="HF121" s="91"/>
      <c r="HG121" s="91"/>
      <c r="HH121" s="91"/>
      <c r="HI121" s="91"/>
      <c r="HJ121" s="91"/>
      <c r="HK121" s="91"/>
      <c r="HL121" s="91"/>
    </row>
    <row r="122" spans="1:220" s="13" customFormat="1" ht="30" customHeight="1" x14ac:dyDescent="0.25">
      <c r="A122" s="103">
        <v>45972</v>
      </c>
      <c r="B122" s="138" t="s">
        <v>267</v>
      </c>
      <c r="C122" s="86" t="s">
        <v>241</v>
      </c>
      <c r="D122" s="199" t="s">
        <v>59</v>
      </c>
      <c r="E122" s="199"/>
      <c r="F122" s="199"/>
      <c r="G122" s="68" t="s">
        <v>60</v>
      </c>
      <c r="H122" s="68" t="s">
        <v>61</v>
      </c>
      <c r="I122" s="68">
        <v>316.16000000000003</v>
      </c>
      <c r="J122" s="68"/>
      <c r="K122" s="90"/>
      <c r="L122" s="84"/>
      <c r="M122" s="47"/>
      <c r="GB122" s="91"/>
      <c r="GC122" s="91"/>
      <c r="GD122" s="91"/>
      <c r="GE122" s="91"/>
      <c r="GF122" s="91"/>
      <c r="GG122" s="91"/>
      <c r="GH122" s="91"/>
      <c r="GI122" s="91"/>
      <c r="GJ122" s="91"/>
      <c r="GK122" s="91"/>
      <c r="GL122" s="91"/>
      <c r="GM122" s="91"/>
      <c r="GN122" s="91"/>
      <c r="GO122" s="91"/>
      <c r="GP122" s="91"/>
      <c r="GQ122" s="91"/>
      <c r="GR122" s="91"/>
      <c r="GS122" s="91"/>
      <c r="GT122" s="91"/>
      <c r="GU122" s="91"/>
      <c r="GV122" s="91"/>
      <c r="GW122" s="91"/>
      <c r="GX122" s="91"/>
      <c r="GY122" s="91"/>
      <c r="GZ122" s="91"/>
      <c r="HA122" s="91"/>
      <c r="HB122" s="91"/>
      <c r="HC122" s="91"/>
      <c r="HD122" s="91"/>
      <c r="HE122" s="91"/>
      <c r="HF122" s="91"/>
      <c r="HG122" s="91"/>
      <c r="HH122" s="91"/>
      <c r="HI122" s="91"/>
      <c r="HJ122" s="91"/>
      <c r="HK122" s="91"/>
      <c r="HL122" s="91"/>
    </row>
    <row r="123" spans="1:220" s="13" customFormat="1" ht="30" customHeight="1" x14ac:dyDescent="0.25">
      <c r="A123" s="103">
        <v>45973</v>
      </c>
      <c r="B123" s="138" t="s">
        <v>268</v>
      </c>
      <c r="C123" s="86" t="s">
        <v>269</v>
      </c>
      <c r="D123" s="199" t="s">
        <v>270</v>
      </c>
      <c r="E123" s="199"/>
      <c r="F123" s="199"/>
      <c r="G123" s="68" t="s">
        <v>55</v>
      </c>
      <c r="H123" s="104" t="s">
        <v>56</v>
      </c>
      <c r="I123" s="68">
        <v>285.39999999999998</v>
      </c>
      <c r="J123" s="68"/>
      <c r="K123" s="90"/>
      <c r="L123" s="84"/>
      <c r="M123" s="47"/>
      <c r="GB123" s="91"/>
      <c r="GC123" s="91"/>
      <c r="GD123" s="91"/>
      <c r="GE123" s="91"/>
      <c r="GF123" s="91"/>
      <c r="GG123" s="91"/>
      <c r="GH123" s="91"/>
      <c r="GI123" s="91"/>
      <c r="GJ123" s="91"/>
      <c r="GK123" s="91"/>
      <c r="GL123" s="91"/>
      <c r="GM123" s="91"/>
      <c r="GN123" s="91"/>
      <c r="GO123" s="91"/>
      <c r="GP123" s="91"/>
      <c r="GQ123" s="91"/>
      <c r="GR123" s="91"/>
      <c r="GS123" s="91"/>
      <c r="GT123" s="91"/>
      <c r="GU123" s="91"/>
      <c r="GV123" s="91"/>
      <c r="GW123" s="91"/>
      <c r="GX123" s="91"/>
      <c r="GY123" s="91"/>
      <c r="GZ123" s="91"/>
      <c r="HA123" s="91"/>
      <c r="HB123" s="91"/>
      <c r="HC123" s="91"/>
      <c r="HD123" s="91"/>
      <c r="HE123" s="91"/>
      <c r="HF123" s="91"/>
      <c r="HG123" s="91"/>
      <c r="HH123" s="91"/>
      <c r="HI123" s="91"/>
      <c r="HJ123" s="91"/>
      <c r="HK123" s="91"/>
      <c r="HL123" s="91"/>
    </row>
    <row r="124" spans="1:220" s="13" customFormat="1" ht="30" customHeight="1" x14ac:dyDescent="0.25">
      <c r="A124" s="103">
        <v>45974</v>
      </c>
      <c r="B124" s="138" t="s">
        <v>271</v>
      </c>
      <c r="C124" s="69" t="s">
        <v>58</v>
      </c>
      <c r="D124" s="199" t="s">
        <v>59</v>
      </c>
      <c r="E124" s="199"/>
      <c r="F124" s="199"/>
      <c r="G124" s="68" t="s">
        <v>60</v>
      </c>
      <c r="H124" s="104" t="s">
        <v>61</v>
      </c>
      <c r="I124" s="68">
        <v>275.48</v>
      </c>
      <c r="J124" s="68"/>
      <c r="K124" s="90"/>
      <c r="L124" s="84"/>
      <c r="M124" s="47"/>
      <c r="GB124" s="91"/>
      <c r="GC124" s="91"/>
      <c r="GD124" s="91"/>
      <c r="GE124" s="91"/>
      <c r="GF124" s="91"/>
      <c r="GG124" s="91"/>
      <c r="GH124" s="91"/>
      <c r="GI124" s="91"/>
      <c r="GJ124" s="91"/>
      <c r="GK124" s="91"/>
      <c r="GL124" s="91"/>
      <c r="GM124" s="91"/>
      <c r="GN124" s="91"/>
      <c r="GO124" s="91"/>
      <c r="GP124" s="91"/>
      <c r="GQ124" s="91"/>
      <c r="GR124" s="91"/>
      <c r="GS124" s="91"/>
      <c r="GT124" s="91"/>
      <c r="GU124" s="91"/>
      <c r="GV124" s="91"/>
      <c r="GW124" s="91"/>
      <c r="GX124" s="91"/>
      <c r="GY124" s="91"/>
      <c r="GZ124" s="91"/>
      <c r="HA124" s="91"/>
      <c r="HB124" s="91"/>
      <c r="HC124" s="91"/>
      <c r="HD124" s="91"/>
      <c r="HE124" s="91"/>
      <c r="HF124" s="91"/>
      <c r="HG124" s="91"/>
      <c r="HH124" s="91"/>
      <c r="HI124" s="91"/>
      <c r="HJ124" s="91"/>
      <c r="HK124" s="91"/>
      <c r="HL124" s="91"/>
    </row>
    <row r="125" spans="1:220" s="13" customFormat="1" ht="30" customHeight="1" x14ac:dyDescent="0.25">
      <c r="A125" s="103">
        <v>45974</v>
      </c>
      <c r="B125" s="138" t="s">
        <v>272</v>
      </c>
      <c r="C125" s="69" t="s">
        <v>58</v>
      </c>
      <c r="D125" s="199" t="s">
        <v>59</v>
      </c>
      <c r="E125" s="199"/>
      <c r="F125" s="199"/>
      <c r="G125" s="68" t="s">
        <v>60</v>
      </c>
      <c r="H125" s="104" t="s">
        <v>61</v>
      </c>
      <c r="I125" s="68">
        <v>1252.58</v>
      </c>
      <c r="J125" s="68"/>
      <c r="K125" s="90"/>
      <c r="L125" s="84"/>
      <c r="M125" s="47"/>
      <c r="GB125" s="91"/>
      <c r="GC125" s="91"/>
      <c r="GD125" s="91"/>
      <c r="GE125" s="91"/>
      <c r="GF125" s="91"/>
      <c r="GG125" s="91"/>
      <c r="GH125" s="91"/>
      <c r="GI125" s="91"/>
      <c r="GJ125" s="91"/>
      <c r="GK125" s="91"/>
      <c r="GL125" s="91"/>
      <c r="GM125" s="91"/>
      <c r="GN125" s="91"/>
      <c r="GO125" s="91"/>
      <c r="GP125" s="91"/>
      <c r="GQ125" s="91"/>
      <c r="GR125" s="91"/>
      <c r="GS125" s="91"/>
      <c r="GT125" s="91"/>
      <c r="GU125" s="91"/>
      <c r="GV125" s="91"/>
      <c r="GW125" s="91"/>
      <c r="GX125" s="91"/>
      <c r="GY125" s="91"/>
      <c r="GZ125" s="91"/>
      <c r="HA125" s="91"/>
      <c r="HB125" s="91"/>
      <c r="HC125" s="91"/>
      <c r="HD125" s="91"/>
      <c r="HE125" s="91"/>
      <c r="HF125" s="91"/>
      <c r="HG125" s="91"/>
      <c r="HH125" s="91"/>
      <c r="HI125" s="91"/>
      <c r="HJ125" s="91"/>
      <c r="HK125" s="91"/>
      <c r="HL125" s="91"/>
    </row>
    <row r="126" spans="1:220" ht="30" customHeight="1" x14ac:dyDescent="0.45">
      <c r="A126" s="103">
        <v>45974</v>
      </c>
      <c r="B126" s="138" t="s">
        <v>273</v>
      </c>
      <c r="C126" s="86" t="s">
        <v>274</v>
      </c>
      <c r="D126" s="199" t="s">
        <v>34</v>
      </c>
      <c r="E126" s="199"/>
      <c r="F126" s="199"/>
      <c r="G126" s="68" t="s">
        <v>81</v>
      </c>
      <c r="H126" s="68" t="s">
        <v>121</v>
      </c>
      <c r="I126" s="68">
        <v>20812.18</v>
      </c>
      <c r="J126" s="68"/>
      <c r="K126" s="76"/>
      <c r="L126" s="70"/>
      <c r="GB126" s="91"/>
      <c r="GC126" s="91"/>
      <c r="GD126" s="91"/>
      <c r="GE126" s="91"/>
      <c r="GF126" s="91"/>
      <c r="GG126" s="91"/>
      <c r="GH126" s="91"/>
      <c r="GI126" s="91"/>
      <c r="GJ126" s="91"/>
      <c r="GK126" s="91"/>
      <c r="GL126" s="91"/>
      <c r="GM126" s="91"/>
      <c r="GN126" s="91"/>
      <c r="GO126" s="91"/>
      <c r="GP126" s="91"/>
      <c r="GQ126" s="91"/>
      <c r="GR126" s="91"/>
      <c r="GS126" s="91"/>
      <c r="GT126" s="91"/>
      <c r="GU126" s="91"/>
      <c r="GV126" s="91"/>
      <c r="GW126" s="91"/>
      <c r="GX126" s="91"/>
      <c r="GY126" s="91"/>
      <c r="GZ126" s="91"/>
      <c r="HA126" s="91"/>
      <c r="HB126" s="91"/>
      <c r="HC126" s="91"/>
      <c r="HD126" s="91"/>
      <c r="HE126" s="91"/>
      <c r="HF126" s="91"/>
      <c r="HG126" s="91"/>
      <c r="HH126" s="91"/>
      <c r="HI126" s="91"/>
      <c r="HJ126" s="91"/>
      <c r="HK126" s="91"/>
      <c r="HL126" s="91"/>
    </row>
    <row r="127" spans="1:220" s="13" customFormat="1" ht="30" customHeight="1" x14ac:dyDescent="0.25">
      <c r="A127" s="103">
        <v>45974</v>
      </c>
      <c r="B127" s="138" t="s">
        <v>275</v>
      </c>
      <c r="C127" s="86" t="s">
        <v>276</v>
      </c>
      <c r="D127" s="199" t="s">
        <v>34</v>
      </c>
      <c r="E127" s="199"/>
      <c r="F127" s="199"/>
      <c r="G127" s="68" t="s">
        <v>81</v>
      </c>
      <c r="H127" s="68" t="s">
        <v>121</v>
      </c>
      <c r="I127" s="68">
        <v>22546.53</v>
      </c>
      <c r="J127" s="68"/>
      <c r="K127" s="90"/>
      <c r="L127" s="84"/>
      <c r="M127" s="47"/>
      <c r="GB127" s="91"/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</row>
    <row r="128" spans="1:220" s="13" customFormat="1" ht="30" customHeight="1" x14ac:dyDescent="0.25">
      <c r="A128" s="103">
        <v>45974</v>
      </c>
      <c r="B128" s="138" t="s">
        <v>175</v>
      </c>
      <c r="C128" s="69" t="s">
        <v>277</v>
      </c>
      <c r="D128" s="199" t="s">
        <v>34</v>
      </c>
      <c r="E128" s="199"/>
      <c r="F128" s="199"/>
      <c r="G128" s="68" t="s">
        <v>81</v>
      </c>
      <c r="H128" s="68" t="s">
        <v>121</v>
      </c>
      <c r="I128" s="68">
        <v>3696</v>
      </c>
      <c r="J128" s="68"/>
      <c r="K128" s="90"/>
      <c r="L128" s="84"/>
      <c r="M128" s="47"/>
      <c r="GB128" s="91"/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</row>
    <row r="129" spans="1:220" s="13" customFormat="1" ht="30" customHeight="1" x14ac:dyDescent="0.25">
      <c r="A129" s="103">
        <v>45974</v>
      </c>
      <c r="B129" s="138" t="s">
        <v>278</v>
      </c>
      <c r="C129" s="86" t="s">
        <v>279</v>
      </c>
      <c r="D129" s="199" t="s">
        <v>34</v>
      </c>
      <c r="E129" s="199"/>
      <c r="F129" s="199"/>
      <c r="G129" s="68" t="s">
        <v>81</v>
      </c>
      <c r="H129" s="68" t="s">
        <v>121</v>
      </c>
      <c r="I129" s="68">
        <v>9240</v>
      </c>
      <c r="J129" s="68"/>
      <c r="K129" s="90"/>
      <c r="L129" s="84"/>
      <c r="M129" s="47"/>
      <c r="GB129" s="91"/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</row>
    <row r="130" spans="1:220" s="13" customFormat="1" ht="30" customHeight="1" x14ac:dyDescent="0.25">
      <c r="A130" s="103">
        <v>45974</v>
      </c>
      <c r="B130" s="138" t="s">
        <v>280</v>
      </c>
      <c r="C130" s="86" t="s">
        <v>281</v>
      </c>
      <c r="D130" s="199" t="s">
        <v>34</v>
      </c>
      <c r="E130" s="199"/>
      <c r="F130" s="199"/>
      <c r="G130" s="136" t="s">
        <v>81</v>
      </c>
      <c r="H130" s="68" t="s">
        <v>121</v>
      </c>
      <c r="I130" s="68">
        <v>9538.91</v>
      </c>
      <c r="J130" s="137"/>
      <c r="K130" s="90"/>
      <c r="L130" s="84"/>
      <c r="M130" s="47"/>
      <c r="GB130" s="91"/>
      <c r="GC130" s="91"/>
      <c r="GD130" s="91"/>
      <c r="GE130" s="91"/>
      <c r="GF130" s="91"/>
      <c r="GG130" s="91"/>
      <c r="GH130" s="91"/>
      <c r="GI130" s="91"/>
      <c r="GJ130" s="91"/>
      <c r="GK130" s="91"/>
      <c r="GL130" s="91"/>
      <c r="GM130" s="91"/>
      <c r="GN130" s="91"/>
      <c r="GO130" s="91"/>
      <c r="GP130" s="91"/>
      <c r="GQ130" s="91"/>
      <c r="GR130" s="91"/>
      <c r="GS130" s="91"/>
      <c r="GT130" s="91"/>
      <c r="GU130" s="91"/>
      <c r="GV130" s="91"/>
      <c r="GW130" s="91"/>
      <c r="GX130" s="91"/>
      <c r="GY130" s="91"/>
      <c r="GZ130" s="91"/>
      <c r="HA130" s="91"/>
      <c r="HB130" s="91"/>
      <c r="HC130" s="91"/>
      <c r="HD130" s="91"/>
      <c r="HE130" s="91"/>
      <c r="HF130" s="91"/>
      <c r="HG130" s="91"/>
      <c r="HH130" s="91"/>
      <c r="HI130" s="91"/>
      <c r="HJ130" s="91"/>
      <c r="HK130" s="91"/>
      <c r="HL130" s="91"/>
    </row>
    <row r="131" spans="1:220" s="13" customFormat="1" ht="30" customHeight="1" x14ac:dyDescent="0.25">
      <c r="A131" s="103">
        <v>45974</v>
      </c>
      <c r="B131" s="138" t="s">
        <v>218</v>
      </c>
      <c r="C131" s="86" t="s">
        <v>282</v>
      </c>
      <c r="D131" s="199" t="s">
        <v>34</v>
      </c>
      <c r="E131" s="199"/>
      <c r="F131" s="199"/>
      <c r="G131" s="136" t="s">
        <v>81</v>
      </c>
      <c r="H131" s="68" t="s">
        <v>121</v>
      </c>
      <c r="I131" s="68">
        <v>1848</v>
      </c>
      <c r="J131" s="137"/>
      <c r="K131" s="90"/>
      <c r="L131" s="84"/>
      <c r="M131" s="47"/>
      <c r="GB131" s="91"/>
      <c r="GC131" s="91"/>
      <c r="GD131" s="91"/>
      <c r="GE131" s="91"/>
      <c r="GF131" s="91"/>
      <c r="GG131" s="91"/>
      <c r="GH131" s="91"/>
      <c r="GI131" s="91"/>
      <c r="GJ131" s="91"/>
      <c r="GK131" s="91"/>
      <c r="GL131" s="91"/>
      <c r="GM131" s="91"/>
      <c r="GN131" s="91"/>
      <c r="GO131" s="91"/>
      <c r="GP131" s="91"/>
      <c r="GQ131" s="91"/>
      <c r="GR131" s="91"/>
      <c r="GS131" s="91"/>
      <c r="GT131" s="91"/>
      <c r="GU131" s="91"/>
      <c r="GV131" s="91"/>
      <c r="GW131" s="91"/>
      <c r="GX131" s="91"/>
      <c r="GY131" s="91"/>
      <c r="GZ131" s="91"/>
      <c r="HA131" s="91"/>
      <c r="HB131" s="91"/>
      <c r="HC131" s="91"/>
      <c r="HD131" s="91"/>
      <c r="HE131" s="91"/>
      <c r="HF131" s="91"/>
      <c r="HG131" s="91"/>
      <c r="HH131" s="91"/>
      <c r="HI131" s="91"/>
      <c r="HJ131" s="91"/>
      <c r="HK131" s="91"/>
      <c r="HL131" s="91"/>
    </row>
    <row r="132" spans="1:220" ht="30" customHeight="1" x14ac:dyDescent="0.45">
      <c r="A132" s="103">
        <v>45974</v>
      </c>
      <c r="B132" s="138" t="s">
        <v>283</v>
      </c>
      <c r="C132" s="86" t="s">
        <v>284</v>
      </c>
      <c r="D132" s="199" t="s">
        <v>34</v>
      </c>
      <c r="E132" s="199"/>
      <c r="F132" s="199"/>
      <c r="G132" s="136" t="s">
        <v>81</v>
      </c>
      <c r="H132" s="68" t="s">
        <v>121</v>
      </c>
      <c r="I132" s="68">
        <v>18210.650000000001</v>
      </c>
      <c r="J132" s="137"/>
      <c r="K132" s="76"/>
      <c r="L132" s="70"/>
      <c r="GB132" s="91"/>
      <c r="GC132" s="91"/>
      <c r="GD132" s="91"/>
      <c r="GE132" s="91"/>
      <c r="GF132" s="91"/>
      <c r="GG132" s="91"/>
      <c r="GH132" s="91"/>
      <c r="GI132" s="91"/>
      <c r="GJ132" s="91"/>
      <c r="GK132" s="91"/>
      <c r="GL132" s="91"/>
      <c r="GM132" s="91"/>
      <c r="GN132" s="91"/>
      <c r="GO132" s="91"/>
      <c r="GP132" s="91"/>
      <c r="GQ132" s="91"/>
      <c r="GR132" s="91"/>
      <c r="GS132" s="91"/>
      <c r="GT132" s="91"/>
      <c r="GU132" s="91"/>
      <c r="GV132" s="91"/>
      <c r="GW132" s="91"/>
      <c r="GX132" s="91"/>
      <c r="GY132" s="91"/>
      <c r="GZ132" s="91"/>
      <c r="HA132" s="91"/>
      <c r="HB132" s="91"/>
      <c r="HC132" s="91"/>
      <c r="HD132" s="91"/>
      <c r="HE132" s="91"/>
      <c r="HF132" s="91"/>
      <c r="HG132" s="91"/>
      <c r="HH132" s="91"/>
      <c r="HI132" s="91"/>
      <c r="HJ132" s="91"/>
      <c r="HK132" s="91"/>
      <c r="HL132" s="91"/>
    </row>
    <row r="133" spans="1:220" ht="30" customHeight="1" x14ac:dyDescent="0.45">
      <c r="A133" s="103">
        <v>45974</v>
      </c>
      <c r="B133" s="138" t="s">
        <v>285</v>
      </c>
      <c r="C133" s="86" t="s">
        <v>286</v>
      </c>
      <c r="D133" s="199" t="s">
        <v>34</v>
      </c>
      <c r="E133" s="199"/>
      <c r="F133" s="199"/>
      <c r="G133" s="68" t="s">
        <v>81</v>
      </c>
      <c r="H133" s="68" t="s">
        <v>121</v>
      </c>
      <c r="I133" s="68">
        <v>1734.35</v>
      </c>
      <c r="J133" s="68"/>
      <c r="K133" s="76"/>
      <c r="L133" s="70"/>
      <c r="GB133" s="91"/>
      <c r="GC133" s="91"/>
      <c r="GD133" s="91"/>
      <c r="GE133" s="91"/>
      <c r="GF133" s="91"/>
      <c r="GG133" s="91"/>
      <c r="GH133" s="91"/>
      <c r="GI133" s="91"/>
      <c r="GJ133" s="91"/>
      <c r="GK133" s="91"/>
      <c r="GL133" s="91"/>
      <c r="GM133" s="91"/>
      <c r="GN133" s="91"/>
      <c r="GO133" s="91"/>
      <c r="GP133" s="91"/>
      <c r="GQ133" s="91"/>
      <c r="GR133" s="91"/>
      <c r="GS133" s="91"/>
      <c r="GT133" s="91"/>
      <c r="GU133" s="91"/>
      <c r="GV133" s="91"/>
      <c r="GW133" s="91"/>
      <c r="GX133" s="91"/>
      <c r="GY133" s="91"/>
      <c r="GZ133" s="91"/>
      <c r="HA133" s="91"/>
      <c r="HB133" s="91"/>
      <c r="HC133" s="91"/>
      <c r="HD133" s="91"/>
      <c r="HE133" s="91"/>
      <c r="HF133" s="91"/>
      <c r="HG133" s="91"/>
      <c r="HH133" s="91"/>
      <c r="HI133" s="91"/>
      <c r="HJ133" s="91"/>
      <c r="HK133" s="91"/>
      <c r="HL133" s="91"/>
    </row>
    <row r="134" spans="1:220" ht="30" customHeight="1" x14ac:dyDescent="0.45">
      <c r="A134" s="103">
        <v>45974</v>
      </c>
      <c r="B134" s="138" t="s">
        <v>287</v>
      </c>
      <c r="C134" s="69" t="s">
        <v>288</v>
      </c>
      <c r="D134" s="199" t="s">
        <v>34</v>
      </c>
      <c r="E134" s="199"/>
      <c r="F134" s="199"/>
      <c r="G134" s="68" t="s">
        <v>81</v>
      </c>
      <c r="H134" s="68" t="s">
        <v>121</v>
      </c>
      <c r="I134" s="68">
        <v>3964.22</v>
      </c>
      <c r="J134" s="68"/>
      <c r="K134" s="76"/>
      <c r="L134" s="70"/>
      <c r="GB134" s="91"/>
      <c r="GC134" s="91"/>
      <c r="GD134" s="91"/>
      <c r="GE134" s="91"/>
      <c r="GF134" s="91"/>
      <c r="GG134" s="91"/>
      <c r="GH134" s="91"/>
      <c r="GI134" s="91"/>
      <c r="GJ134" s="91"/>
      <c r="GK134" s="91"/>
      <c r="GL134" s="91"/>
      <c r="GM134" s="91"/>
      <c r="GN134" s="91"/>
      <c r="GO134" s="91"/>
      <c r="GP134" s="91"/>
      <c r="GQ134" s="91"/>
      <c r="GR134" s="91"/>
      <c r="GS134" s="91"/>
      <c r="GT134" s="91"/>
      <c r="GU134" s="91"/>
      <c r="GV134" s="91"/>
      <c r="GW134" s="91"/>
      <c r="GX134" s="91"/>
      <c r="GY134" s="91"/>
      <c r="GZ134" s="91"/>
      <c r="HA134" s="91"/>
      <c r="HB134" s="91"/>
      <c r="HC134" s="91"/>
      <c r="HD134" s="91"/>
      <c r="HE134" s="91"/>
      <c r="HF134" s="91"/>
      <c r="HG134" s="91"/>
      <c r="HH134" s="91"/>
      <c r="HI134" s="91"/>
      <c r="HJ134" s="91"/>
      <c r="HK134" s="91"/>
      <c r="HL134" s="91"/>
    </row>
    <row r="135" spans="1:220" s="13" customFormat="1" ht="30" customHeight="1" x14ac:dyDescent="0.45">
      <c r="A135" s="103">
        <v>45974</v>
      </c>
      <c r="B135" s="138" t="s">
        <v>289</v>
      </c>
      <c r="C135" s="69" t="s">
        <v>290</v>
      </c>
      <c r="D135" s="199" t="s">
        <v>34</v>
      </c>
      <c r="E135" s="199"/>
      <c r="F135" s="199"/>
      <c r="G135" s="68" t="s">
        <v>81</v>
      </c>
      <c r="H135" s="68" t="s">
        <v>121</v>
      </c>
      <c r="I135" s="68">
        <v>67722.16</v>
      </c>
      <c r="J135" s="68"/>
      <c r="K135" s="76"/>
      <c r="L135" s="84"/>
      <c r="M135" s="47"/>
      <c r="GB135" s="91"/>
      <c r="GC135" s="91"/>
      <c r="GD135" s="91"/>
      <c r="GE135" s="91"/>
      <c r="GF135" s="91"/>
      <c r="GG135" s="91"/>
      <c r="GH135" s="91"/>
      <c r="GI135" s="91"/>
      <c r="GJ135" s="91"/>
      <c r="GK135" s="91"/>
      <c r="GL135" s="91"/>
      <c r="GM135" s="91"/>
      <c r="GN135" s="91"/>
      <c r="GO135" s="91"/>
      <c r="GP135" s="91"/>
      <c r="GQ135" s="91"/>
      <c r="GR135" s="91"/>
      <c r="GS135" s="91"/>
      <c r="GT135" s="91"/>
      <c r="GU135" s="91"/>
      <c r="GV135" s="91"/>
      <c r="GW135" s="91"/>
      <c r="GX135" s="91"/>
      <c r="GY135" s="91"/>
      <c r="GZ135" s="91"/>
      <c r="HA135" s="91"/>
      <c r="HB135" s="91"/>
      <c r="HC135" s="91"/>
      <c r="HD135" s="91"/>
      <c r="HE135" s="91"/>
      <c r="HF135" s="91"/>
      <c r="HG135" s="91"/>
      <c r="HH135" s="91"/>
      <c r="HI135" s="91"/>
      <c r="HJ135" s="91"/>
      <c r="HK135" s="91"/>
      <c r="HL135" s="91"/>
    </row>
    <row r="136" spans="1:220" ht="30" customHeight="1" x14ac:dyDescent="0.45">
      <c r="A136" s="103">
        <v>45974</v>
      </c>
      <c r="B136" s="138" t="s">
        <v>291</v>
      </c>
      <c r="C136" s="69" t="s">
        <v>247</v>
      </c>
      <c r="D136" s="199" t="s">
        <v>248</v>
      </c>
      <c r="E136" s="199"/>
      <c r="F136" s="199"/>
      <c r="G136" s="68" t="s">
        <v>81</v>
      </c>
      <c r="H136" s="104" t="s">
        <v>82</v>
      </c>
      <c r="I136" s="68">
        <v>182</v>
      </c>
      <c r="J136" s="68"/>
      <c r="K136" s="76"/>
      <c r="L136" s="70"/>
      <c r="GB136" s="91"/>
      <c r="GC136" s="91"/>
      <c r="GD136" s="91"/>
      <c r="GE136" s="91"/>
      <c r="GF136" s="91"/>
      <c r="GG136" s="91"/>
      <c r="GH136" s="91"/>
      <c r="GI136" s="91"/>
      <c r="GJ136" s="91"/>
      <c r="GK136" s="91"/>
      <c r="GL136" s="91"/>
      <c r="GM136" s="91"/>
      <c r="GN136" s="91"/>
      <c r="GO136" s="91"/>
      <c r="GP136" s="91"/>
      <c r="GQ136" s="91"/>
      <c r="GR136" s="91"/>
      <c r="GS136" s="91"/>
      <c r="GT136" s="91"/>
      <c r="GU136" s="91"/>
      <c r="GV136" s="91"/>
      <c r="GW136" s="91"/>
      <c r="GX136" s="91"/>
      <c r="GY136" s="91"/>
      <c r="GZ136" s="91"/>
      <c r="HA136" s="91"/>
      <c r="HB136" s="91"/>
      <c r="HC136" s="91"/>
      <c r="HD136" s="91"/>
      <c r="HE136" s="91"/>
      <c r="HF136" s="91"/>
      <c r="HG136" s="91"/>
      <c r="HH136" s="91"/>
      <c r="HI136" s="91"/>
      <c r="HJ136" s="91"/>
      <c r="HK136" s="91"/>
      <c r="HL136" s="91"/>
    </row>
    <row r="137" spans="1:220" s="13" customFormat="1" ht="30" customHeight="1" x14ac:dyDescent="0.45">
      <c r="A137" s="103">
        <v>45975</v>
      </c>
      <c r="B137" s="138" t="s">
        <v>292</v>
      </c>
      <c r="C137" s="69" t="s">
        <v>26</v>
      </c>
      <c r="D137" s="199" t="s">
        <v>293</v>
      </c>
      <c r="E137" s="199"/>
      <c r="F137" s="199"/>
      <c r="G137" s="68" t="s">
        <v>81</v>
      </c>
      <c r="H137" s="104" t="s">
        <v>82</v>
      </c>
      <c r="I137" s="68">
        <f>41447.25-I138</f>
        <v>37194.21</v>
      </c>
      <c r="J137" s="68"/>
      <c r="K137" s="76"/>
      <c r="L137" s="84"/>
      <c r="M137" s="47"/>
      <c r="GB137" s="91"/>
      <c r="GC137" s="91"/>
      <c r="GD137" s="91"/>
      <c r="GE137" s="91"/>
      <c r="GF137" s="91"/>
      <c r="GG137" s="91"/>
      <c r="GH137" s="91"/>
      <c r="GI137" s="91"/>
      <c r="GJ137" s="91"/>
      <c r="GK137" s="91"/>
      <c r="GL137" s="91"/>
      <c r="GM137" s="91"/>
      <c r="GN137" s="91"/>
      <c r="GO137" s="91"/>
      <c r="GP137" s="91"/>
      <c r="GQ137" s="91"/>
      <c r="GR137" s="91"/>
      <c r="GS137" s="91"/>
      <c r="GT137" s="91"/>
      <c r="GU137" s="91"/>
      <c r="GV137" s="91"/>
      <c r="GW137" s="91"/>
      <c r="GX137" s="91"/>
      <c r="GY137" s="91"/>
      <c r="GZ137" s="91"/>
      <c r="HA137" s="91"/>
      <c r="HB137" s="91"/>
      <c r="HC137" s="91"/>
      <c r="HD137" s="91"/>
      <c r="HE137" s="91"/>
      <c r="HF137" s="91"/>
      <c r="HG137" s="91"/>
      <c r="HH137" s="91"/>
      <c r="HI137" s="91"/>
      <c r="HJ137" s="91"/>
      <c r="HK137" s="91"/>
      <c r="HL137" s="91"/>
    </row>
    <row r="138" spans="1:220" ht="30" customHeight="1" x14ac:dyDescent="0.45">
      <c r="A138" s="103">
        <v>45975</v>
      </c>
      <c r="B138" s="138" t="s">
        <v>292</v>
      </c>
      <c r="C138" s="69" t="s">
        <v>26</v>
      </c>
      <c r="D138" s="199" t="s">
        <v>294</v>
      </c>
      <c r="E138" s="199"/>
      <c r="F138" s="199"/>
      <c r="G138" s="68" t="s">
        <v>81</v>
      </c>
      <c r="H138" s="104" t="s">
        <v>82</v>
      </c>
      <c r="I138" s="68">
        <v>4253.04</v>
      </c>
      <c r="J138" s="68"/>
      <c r="K138" s="205"/>
      <c r="L138" s="70"/>
      <c r="GB138" s="91"/>
      <c r="GC138" s="91"/>
      <c r="GD138" s="91"/>
      <c r="GE138" s="91"/>
      <c r="GF138" s="91"/>
      <c r="GG138" s="91"/>
      <c r="GH138" s="91"/>
      <c r="GI138" s="91"/>
      <c r="GJ138" s="91"/>
      <c r="GK138" s="91"/>
      <c r="GL138" s="91"/>
      <c r="GM138" s="91"/>
      <c r="GN138" s="91"/>
      <c r="GO138" s="91"/>
      <c r="GP138" s="91"/>
      <c r="GQ138" s="91"/>
      <c r="GR138" s="91"/>
      <c r="GS138" s="91"/>
      <c r="GT138" s="91"/>
      <c r="GU138" s="91"/>
      <c r="GV138" s="91"/>
      <c r="GW138" s="91"/>
      <c r="GX138" s="91"/>
      <c r="GY138" s="91"/>
      <c r="GZ138" s="91"/>
      <c r="HA138" s="91"/>
      <c r="HB138" s="91"/>
      <c r="HC138" s="91"/>
      <c r="HD138" s="91"/>
      <c r="HE138" s="91"/>
      <c r="HF138" s="91"/>
      <c r="HG138" s="91"/>
      <c r="HH138" s="91"/>
      <c r="HI138" s="91"/>
      <c r="HJ138" s="91"/>
      <c r="HK138" s="91"/>
      <c r="HL138" s="91"/>
    </row>
    <row r="139" spans="1:220" ht="30" customHeight="1" x14ac:dyDescent="0.45">
      <c r="A139" s="103">
        <v>45975</v>
      </c>
      <c r="B139" s="138" t="s">
        <v>292</v>
      </c>
      <c r="C139" s="86" t="s">
        <v>26</v>
      </c>
      <c r="D139" s="199" t="s">
        <v>295</v>
      </c>
      <c r="E139" s="199"/>
      <c r="F139" s="199"/>
      <c r="G139" s="68" t="s">
        <v>81</v>
      </c>
      <c r="H139" s="104" t="s">
        <v>82</v>
      </c>
      <c r="I139" s="68">
        <v>1432.32</v>
      </c>
      <c r="J139" s="68"/>
      <c r="K139" s="205"/>
      <c r="L139" s="70"/>
      <c r="GB139" s="91"/>
      <c r="GC139" s="91"/>
      <c r="GD139" s="91"/>
      <c r="GE139" s="91"/>
      <c r="GF139" s="91"/>
      <c r="GG139" s="91"/>
      <c r="GH139" s="91"/>
      <c r="GI139" s="91"/>
      <c r="GJ139" s="91"/>
      <c r="GK139" s="91"/>
      <c r="GL139" s="91"/>
      <c r="GM139" s="91"/>
      <c r="GN139" s="91"/>
      <c r="GO139" s="91"/>
      <c r="GP139" s="91"/>
      <c r="GQ139" s="91"/>
      <c r="GR139" s="91"/>
      <c r="GS139" s="91"/>
      <c r="GT139" s="91"/>
      <c r="GU139" s="91"/>
      <c r="GV139" s="91"/>
      <c r="GW139" s="91"/>
      <c r="GX139" s="91"/>
      <c r="GY139" s="91"/>
      <c r="GZ139" s="91"/>
      <c r="HA139" s="91"/>
      <c r="HB139" s="91"/>
      <c r="HC139" s="91"/>
      <c r="HD139" s="91"/>
      <c r="HE139" s="91"/>
      <c r="HF139" s="91"/>
      <c r="HG139" s="91"/>
      <c r="HH139" s="91"/>
      <c r="HI139" s="91"/>
      <c r="HJ139" s="91"/>
      <c r="HK139" s="91"/>
      <c r="HL139" s="91"/>
    </row>
    <row r="140" spans="1:220" s="13" customFormat="1" ht="30" customHeight="1" x14ac:dyDescent="0.45">
      <c r="A140" s="103">
        <v>45975</v>
      </c>
      <c r="B140" s="138" t="s">
        <v>296</v>
      </c>
      <c r="C140" s="86" t="s">
        <v>26</v>
      </c>
      <c r="D140" s="199" t="s">
        <v>297</v>
      </c>
      <c r="E140" s="199"/>
      <c r="F140" s="199"/>
      <c r="G140" s="68" t="s">
        <v>81</v>
      </c>
      <c r="H140" s="104" t="s">
        <v>82</v>
      </c>
      <c r="I140" s="68">
        <v>441.29</v>
      </c>
      <c r="J140" s="68"/>
      <c r="K140" s="97"/>
      <c r="L140" s="84"/>
      <c r="M140" s="47"/>
      <c r="GB140" s="91"/>
      <c r="GC140" s="91"/>
      <c r="GD140" s="91"/>
      <c r="GE140" s="91"/>
      <c r="GF140" s="91"/>
      <c r="GG140" s="91"/>
      <c r="GH140" s="91"/>
      <c r="GI140" s="91"/>
      <c r="GJ140" s="91"/>
      <c r="GK140" s="91"/>
      <c r="GL140" s="91"/>
      <c r="GM140" s="91"/>
      <c r="GN140" s="91"/>
      <c r="GO140" s="91"/>
      <c r="GP140" s="91"/>
      <c r="GQ140" s="91"/>
      <c r="GR140" s="91"/>
      <c r="GS140" s="91"/>
      <c r="GT140" s="91"/>
      <c r="GU140" s="91"/>
      <c r="GV140" s="91"/>
      <c r="GW140" s="91"/>
      <c r="GX140" s="91"/>
      <c r="GY140" s="91"/>
      <c r="GZ140" s="91"/>
      <c r="HA140" s="91"/>
      <c r="HB140" s="91"/>
      <c r="HC140" s="91"/>
      <c r="HD140" s="91"/>
      <c r="HE140" s="91"/>
      <c r="HF140" s="91"/>
      <c r="HG140" s="91"/>
      <c r="HH140" s="91"/>
      <c r="HI140" s="91"/>
      <c r="HJ140" s="91"/>
      <c r="HK140" s="91"/>
      <c r="HL140" s="91"/>
    </row>
    <row r="141" spans="1:220" ht="30" customHeight="1" x14ac:dyDescent="0.45">
      <c r="A141" s="103">
        <v>45975</v>
      </c>
      <c r="B141" s="138" t="s">
        <v>298</v>
      </c>
      <c r="C141" s="86" t="s">
        <v>299</v>
      </c>
      <c r="D141" s="199" t="s">
        <v>34</v>
      </c>
      <c r="E141" s="199"/>
      <c r="F141" s="199"/>
      <c r="G141" s="68" t="s">
        <v>81</v>
      </c>
      <c r="H141" s="68" t="s">
        <v>121</v>
      </c>
      <c r="I141" s="68">
        <v>1734.35</v>
      </c>
      <c r="J141" s="68"/>
      <c r="K141" s="98"/>
      <c r="L141" s="70"/>
      <c r="GB141" s="91"/>
      <c r="GC141" s="91"/>
      <c r="GD141" s="91"/>
      <c r="GE141" s="91"/>
      <c r="GF141" s="91"/>
      <c r="GG141" s="91"/>
      <c r="GH141" s="91"/>
      <c r="GI141" s="91"/>
      <c r="GJ141" s="91"/>
      <c r="GK141" s="91"/>
      <c r="GL141" s="91"/>
      <c r="GM141" s="91"/>
      <c r="GN141" s="91"/>
      <c r="GO141" s="91"/>
      <c r="GP141" s="91"/>
      <c r="GQ141" s="91"/>
      <c r="GR141" s="91"/>
      <c r="GS141" s="91"/>
      <c r="GT141" s="91"/>
      <c r="GU141" s="91"/>
      <c r="GV141" s="91"/>
      <c r="GW141" s="91"/>
      <c r="GX141" s="91"/>
      <c r="GY141" s="91"/>
      <c r="GZ141" s="91"/>
      <c r="HA141" s="91"/>
      <c r="HB141" s="91"/>
      <c r="HC141" s="91"/>
      <c r="HD141" s="91"/>
      <c r="HE141" s="91"/>
      <c r="HF141" s="91"/>
      <c r="HG141" s="91"/>
      <c r="HH141" s="91"/>
      <c r="HI141" s="91"/>
      <c r="HJ141" s="91"/>
      <c r="HK141" s="91"/>
      <c r="HL141" s="91"/>
    </row>
    <row r="142" spans="1:220" s="13" customFormat="1" ht="30" customHeight="1" x14ac:dyDescent="0.45">
      <c r="A142" s="103">
        <v>45975</v>
      </c>
      <c r="B142" s="138" t="s">
        <v>300</v>
      </c>
      <c r="C142" s="86" t="s">
        <v>301</v>
      </c>
      <c r="D142" s="199" t="s">
        <v>270</v>
      </c>
      <c r="E142" s="199"/>
      <c r="F142" s="199"/>
      <c r="G142" s="68" t="s">
        <v>55</v>
      </c>
      <c r="H142" s="104" t="s">
        <v>56</v>
      </c>
      <c r="I142" s="68">
        <v>600</v>
      </c>
      <c r="J142" s="68"/>
      <c r="K142" s="76"/>
      <c r="L142" s="84"/>
      <c r="M142" s="47"/>
      <c r="GB142" s="91"/>
      <c r="GC142" s="91"/>
      <c r="GD142" s="91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  <c r="GQ142" s="91"/>
      <c r="GR142" s="91"/>
      <c r="GS142" s="91"/>
      <c r="GT142" s="91"/>
      <c r="GU142" s="91"/>
      <c r="GV142" s="91"/>
      <c r="GW142" s="91"/>
      <c r="GX142" s="91"/>
      <c r="GY142" s="91"/>
      <c r="GZ142" s="91"/>
      <c r="HA142" s="91"/>
      <c r="HB142" s="91"/>
      <c r="HC142" s="91"/>
      <c r="HD142" s="91"/>
      <c r="HE142" s="91"/>
      <c r="HF142" s="91"/>
      <c r="HG142" s="91"/>
      <c r="HH142" s="91"/>
      <c r="HI142" s="91"/>
      <c r="HJ142" s="91"/>
      <c r="HK142" s="91"/>
      <c r="HL142" s="91"/>
    </row>
    <row r="143" spans="1:220" s="94" customFormat="1" ht="30" customHeight="1" x14ac:dyDescent="0.25">
      <c r="A143" s="103">
        <v>45975</v>
      </c>
      <c r="B143" s="138" t="s">
        <v>115</v>
      </c>
      <c r="C143" s="86" t="s">
        <v>68</v>
      </c>
      <c r="D143" s="199" t="s">
        <v>77</v>
      </c>
      <c r="E143" s="199"/>
      <c r="F143" s="199"/>
      <c r="G143" s="68" t="s">
        <v>266</v>
      </c>
      <c r="H143" s="68" t="s">
        <v>74</v>
      </c>
      <c r="I143" s="68">
        <v>3496.17</v>
      </c>
      <c r="J143" s="136"/>
      <c r="K143" s="93"/>
      <c r="L143" s="93"/>
      <c r="M143" s="99"/>
      <c r="GB143" s="95"/>
      <c r="GC143" s="95"/>
      <c r="GD143" s="95"/>
      <c r="GE143" s="95"/>
      <c r="GF143" s="95"/>
      <c r="GG143" s="95"/>
      <c r="GH143" s="95"/>
      <c r="GI143" s="95"/>
      <c r="GJ143" s="95"/>
      <c r="GK143" s="95"/>
      <c r="GL143" s="95"/>
      <c r="GM143" s="95"/>
      <c r="GN143" s="95"/>
      <c r="GO143" s="95"/>
      <c r="GP143" s="95"/>
      <c r="GQ143" s="95"/>
      <c r="GR143" s="95"/>
      <c r="GS143" s="95"/>
      <c r="GT143" s="95"/>
      <c r="GU143" s="95"/>
      <c r="GV143" s="95"/>
      <c r="GW143" s="95"/>
      <c r="GX143" s="95"/>
      <c r="GY143" s="95"/>
      <c r="GZ143" s="95"/>
      <c r="HA143" s="95"/>
      <c r="HB143" s="95"/>
      <c r="HC143" s="95"/>
      <c r="HD143" s="95"/>
      <c r="HE143" s="95"/>
      <c r="HF143" s="95"/>
      <c r="HG143" s="95"/>
      <c r="HH143" s="95"/>
      <c r="HI143" s="95"/>
      <c r="HJ143" s="95"/>
      <c r="HK143" s="95"/>
      <c r="HL143" s="95"/>
    </row>
    <row r="144" spans="1:220" s="13" customFormat="1" ht="30" customHeight="1" x14ac:dyDescent="0.25">
      <c r="A144" s="103">
        <v>45975</v>
      </c>
      <c r="B144" s="138" t="s">
        <v>302</v>
      </c>
      <c r="C144" s="69" t="s">
        <v>303</v>
      </c>
      <c r="D144" s="199" t="s">
        <v>77</v>
      </c>
      <c r="E144" s="199"/>
      <c r="F144" s="199"/>
      <c r="G144" s="68" t="s">
        <v>78</v>
      </c>
      <c r="H144" s="104" t="s">
        <v>74</v>
      </c>
      <c r="I144" s="68">
        <v>7474.9</v>
      </c>
      <c r="J144" s="68"/>
      <c r="K144" s="205"/>
      <c r="L144" s="84"/>
      <c r="M144" s="47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</row>
    <row r="145" spans="1:220" ht="30" customHeight="1" x14ac:dyDescent="0.45">
      <c r="A145" s="103">
        <v>45975</v>
      </c>
      <c r="B145" s="104" t="s">
        <v>304</v>
      </c>
      <c r="C145" s="86" t="s">
        <v>241</v>
      </c>
      <c r="D145" s="199" t="s">
        <v>59</v>
      </c>
      <c r="E145" s="199"/>
      <c r="F145" s="199"/>
      <c r="G145" s="68" t="s">
        <v>60</v>
      </c>
      <c r="H145" s="68" t="s">
        <v>61</v>
      </c>
      <c r="I145" s="68">
        <v>239.92</v>
      </c>
      <c r="J145" s="68"/>
      <c r="K145" s="205"/>
      <c r="L145" s="70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  <c r="GQ145" s="91"/>
      <c r="GR145" s="91"/>
      <c r="GS145" s="91"/>
      <c r="GT145" s="91"/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</row>
    <row r="146" spans="1:220" ht="30" customHeight="1" x14ac:dyDescent="0.45">
      <c r="A146" s="103">
        <v>45978</v>
      </c>
      <c r="B146" s="138" t="s">
        <v>305</v>
      </c>
      <c r="C146" s="86" t="s">
        <v>306</v>
      </c>
      <c r="D146" s="199" t="s">
        <v>307</v>
      </c>
      <c r="E146" s="199"/>
      <c r="F146" s="199"/>
      <c r="G146" s="68" t="s">
        <v>81</v>
      </c>
      <c r="H146" s="68" t="s">
        <v>82</v>
      </c>
      <c r="I146" s="68">
        <v>2958.79</v>
      </c>
      <c r="J146" s="68"/>
      <c r="K146" s="205"/>
      <c r="L146" s="70"/>
      <c r="GB146" s="91"/>
      <c r="GC146" s="91"/>
      <c r="GD146" s="91"/>
      <c r="GE146" s="91"/>
      <c r="GF146" s="91"/>
      <c r="GG146" s="91"/>
      <c r="GH146" s="91"/>
      <c r="GI146" s="91"/>
      <c r="GJ146" s="91"/>
      <c r="GK146" s="91"/>
      <c r="GL146" s="91"/>
      <c r="GM146" s="91"/>
      <c r="GN146" s="91"/>
      <c r="GO146" s="91"/>
      <c r="GP146" s="91"/>
      <c r="GQ146" s="91"/>
      <c r="GR146" s="91"/>
      <c r="GS146" s="91"/>
      <c r="GT146" s="91"/>
      <c r="GU146" s="91"/>
      <c r="GV146" s="91"/>
      <c r="GW146" s="91"/>
      <c r="GX146" s="91"/>
      <c r="GY146" s="91"/>
      <c r="GZ146" s="91"/>
      <c r="HA146" s="91"/>
      <c r="HB146" s="91"/>
      <c r="HC146" s="91"/>
      <c r="HD146" s="91"/>
      <c r="HE146" s="91"/>
      <c r="HF146" s="91"/>
      <c r="HG146" s="91"/>
      <c r="HH146" s="91"/>
      <c r="HI146" s="91"/>
      <c r="HJ146" s="91"/>
      <c r="HK146" s="91"/>
      <c r="HL146" s="91"/>
    </row>
    <row r="147" spans="1:220" ht="30" customHeight="1" x14ac:dyDescent="0.45">
      <c r="A147" s="103">
        <v>45978</v>
      </c>
      <c r="B147" s="105" t="s">
        <v>308</v>
      </c>
      <c r="C147" s="86" t="s">
        <v>48</v>
      </c>
      <c r="D147" s="199" t="s">
        <v>49</v>
      </c>
      <c r="E147" s="199"/>
      <c r="F147" s="199"/>
      <c r="G147" s="135" t="s">
        <v>50</v>
      </c>
      <c r="H147" s="68" t="s">
        <v>51</v>
      </c>
      <c r="I147" s="68">
        <v>1029</v>
      </c>
      <c r="J147" s="68"/>
      <c r="K147" s="205"/>
      <c r="L147" s="70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  <c r="GQ147" s="91"/>
      <c r="GR147" s="91"/>
      <c r="GS147" s="91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</row>
    <row r="148" spans="1:220" s="13" customFormat="1" ht="30" customHeight="1" x14ac:dyDescent="0.25">
      <c r="A148" s="103">
        <v>45978</v>
      </c>
      <c r="B148" s="138" t="s">
        <v>309</v>
      </c>
      <c r="C148" s="69" t="s">
        <v>310</v>
      </c>
      <c r="D148" s="199" t="s">
        <v>34</v>
      </c>
      <c r="E148" s="199"/>
      <c r="F148" s="199"/>
      <c r="G148" s="68" t="s">
        <v>81</v>
      </c>
      <c r="H148" s="68" t="s">
        <v>121</v>
      </c>
      <c r="I148" s="68">
        <v>15708</v>
      </c>
      <c r="J148" s="68"/>
      <c r="K148" s="205"/>
      <c r="L148" s="84"/>
      <c r="M148" s="47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</row>
    <row r="149" spans="1:220" ht="30" customHeight="1" x14ac:dyDescent="0.45">
      <c r="A149" s="103">
        <v>45978</v>
      </c>
      <c r="B149" s="138" t="s">
        <v>311</v>
      </c>
      <c r="C149" s="69" t="s">
        <v>312</v>
      </c>
      <c r="D149" s="199" t="s">
        <v>34</v>
      </c>
      <c r="E149" s="199"/>
      <c r="F149" s="199"/>
      <c r="G149" s="68" t="s">
        <v>81</v>
      </c>
      <c r="H149" s="68" t="s">
        <v>121</v>
      </c>
      <c r="I149" s="68">
        <v>3234</v>
      </c>
      <c r="J149" s="68"/>
      <c r="K149" s="205"/>
      <c r="L149" s="70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  <c r="GQ149" s="91"/>
      <c r="GR149" s="91"/>
      <c r="GS149" s="91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</row>
    <row r="150" spans="1:220" s="13" customFormat="1" ht="30" customHeight="1" x14ac:dyDescent="0.45">
      <c r="A150" s="103">
        <v>45978</v>
      </c>
      <c r="B150" s="138" t="s">
        <v>313</v>
      </c>
      <c r="C150" s="86" t="s">
        <v>314</v>
      </c>
      <c r="D150" s="199" t="s">
        <v>34</v>
      </c>
      <c r="E150" s="199"/>
      <c r="F150" s="199"/>
      <c r="G150" s="135" t="s">
        <v>81</v>
      </c>
      <c r="H150" s="68" t="s">
        <v>121</v>
      </c>
      <c r="I150" s="68">
        <v>32539.67</v>
      </c>
      <c r="J150" s="68"/>
      <c r="K150" s="205"/>
      <c r="L150" s="84"/>
      <c r="M150" s="47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</row>
    <row r="151" spans="1:220" s="13" customFormat="1" ht="30" customHeight="1" x14ac:dyDescent="0.25">
      <c r="A151" s="103">
        <v>45978</v>
      </c>
      <c r="B151" s="138" t="s">
        <v>315</v>
      </c>
      <c r="C151" s="86" t="s">
        <v>316</v>
      </c>
      <c r="D151" s="199" t="s">
        <v>317</v>
      </c>
      <c r="E151" s="199"/>
      <c r="F151" s="199"/>
      <c r="G151" s="68" t="s">
        <v>28</v>
      </c>
      <c r="H151" s="104" t="s">
        <v>74</v>
      </c>
      <c r="I151" s="68">
        <v>40.35</v>
      </c>
      <c r="J151" s="68"/>
      <c r="K151" s="205"/>
      <c r="L151" s="84"/>
      <c r="M151" s="47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  <c r="GQ151" s="91"/>
      <c r="GR151" s="91"/>
      <c r="GS151" s="91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</row>
    <row r="152" spans="1:220" ht="30" customHeight="1" x14ac:dyDescent="0.45">
      <c r="A152" s="103">
        <v>45978</v>
      </c>
      <c r="B152" s="138" t="s">
        <v>318</v>
      </c>
      <c r="C152" s="69" t="s">
        <v>319</v>
      </c>
      <c r="D152" s="199" t="s">
        <v>320</v>
      </c>
      <c r="E152" s="199"/>
      <c r="F152" s="199"/>
      <c r="G152" s="68" t="s">
        <v>108</v>
      </c>
      <c r="H152" s="104" t="s">
        <v>74</v>
      </c>
      <c r="I152" s="96">
        <v>443.61</v>
      </c>
      <c r="J152" s="68"/>
      <c r="K152" s="70"/>
      <c r="L152" s="70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  <c r="GQ152" s="91"/>
      <c r="GR152" s="91"/>
      <c r="GS152" s="91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</row>
    <row r="153" spans="1:220" ht="30" customHeight="1" x14ac:dyDescent="0.45">
      <c r="A153" s="103">
        <v>45979</v>
      </c>
      <c r="B153" s="138" t="s">
        <v>321</v>
      </c>
      <c r="C153" s="86" t="s">
        <v>322</v>
      </c>
      <c r="D153" s="199" t="s">
        <v>307</v>
      </c>
      <c r="E153" s="199"/>
      <c r="F153" s="199"/>
      <c r="G153" s="68" t="s">
        <v>81</v>
      </c>
      <c r="H153" s="104" t="s">
        <v>82</v>
      </c>
      <c r="I153" s="68">
        <v>5378.34</v>
      </c>
      <c r="J153" s="68"/>
      <c r="K153" s="70"/>
      <c r="L153" s="70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  <c r="GQ153" s="91"/>
      <c r="GR153" s="91"/>
      <c r="GS153" s="91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</row>
    <row r="154" spans="1:220" ht="30" customHeight="1" x14ac:dyDescent="0.45">
      <c r="A154" s="103">
        <v>45979</v>
      </c>
      <c r="B154" s="138" t="s">
        <v>323</v>
      </c>
      <c r="C154" s="86" t="s">
        <v>324</v>
      </c>
      <c r="D154" s="199" t="s">
        <v>325</v>
      </c>
      <c r="E154" s="199"/>
      <c r="F154" s="199"/>
      <c r="G154" s="68" t="s">
        <v>50</v>
      </c>
      <c r="H154" s="68" t="s">
        <v>51</v>
      </c>
      <c r="I154" s="96">
        <v>82271.63</v>
      </c>
      <c r="J154" s="68"/>
      <c r="K154" s="205"/>
      <c r="L154" s="70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  <c r="GQ154" s="91"/>
      <c r="GR154" s="91"/>
      <c r="GS154" s="91"/>
      <c r="GT154" s="91"/>
      <c r="GU154" s="91"/>
      <c r="GV154" s="91"/>
      <c r="GW154" s="91"/>
      <c r="GX154" s="91"/>
      <c r="GY154" s="91"/>
      <c r="GZ154" s="91"/>
      <c r="HA154" s="91"/>
      <c r="HB154" s="91"/>
      <c r="HC154" s="91"/>
      <c r="HD154" s="91"/>
      <c r="HE154" s="91"/>
      <c r="HF154" s="91"/>
      <c r="HG154" s="91"/>
      <c r="HH154" s="91"/>
      <c r="HI154" s="91"/>
      <c r="HJ154" s="91"/>
      <c r="HK154" s="91"/>
      <c r="HL154" s="91"/>
    </row>
    <row r="155" spans="1:220" ht="30" customHeight="1" x14ac:dyDescent="0.45">
      <c r="A155" s="103">
        <v>45979</v>
      </c>
      <c r="B155" s="138" t="s">
        <v>326</v>
      </c>
      <c r="C155" s="69" t="s">
        <v>64</v>
      </c>
      <c r="D155" s="199" t="s">
        <v>65</v>
      </c>
      <c r="E155" s="199"/>
      <c r="F155" s="199"/>
      <c r="G155" s="68" t="s">
        <v>28</v>
      </c>
      <c r="H155" s="68" t="s">
        <v>66</v>
      </c>
      <c r="I155" s="68">
        <v>480</v>
      </c>
      <c r="J155" s="68"/>
      <c r="K155" s="205"/>
      <c r="L155" s="70"/>
      <c r="GB155" s="91"/>
      <c r="GC155" s="91"/>
      <c r="GD155" s="91"/>
      <c r="GE155" s="91"/>
      <c r="GF155" s="91"/>
      <c r="GG155" s="91"/>
      <c r="GH155" s="91"/>
      <c r="GI155" s="91"/>
      <c r="GJ155" s="91"/>
      <c r="GK155" s="91"/>
      <c r="GL155" s="91"/>
      <c r="GM155" s="91"/>
      <c r="GN155" s="91"/>
      <c r="GO155" s="91"/>
      <c r="GP155" s="91"/>
      <c r="GQ155" s="91"/>
      <c r="GR155" s="91"/>
      <c r="GS155" s="91"/>
      <c r="GT155" s="91"/>
      <c r="GU155" s="91"/>
      <c r="GV155" s="91"/>
      <c r="GW155" s="91"/>
      <c r="GX155" s="91"/>
      <c r="GY155" s="91"/>
      <c r="GZ155" s="91"/>
      <c r="HA155" s="91"/>
      <c r="HB155" s="91"/>
      <c r="HC155" s="91"/>
      <c r="HD155" s="91"/>
      <c r="HE155" s="91"/>
      <c r="HF155" s="91"/>
      <c r="HG155" s="91"/>
      <c r="HH155" s="91"/>
      <c r="HI155" s="91"/>
      <c r="HJ155" s="91"/>
      <c r="HK155" s="91"/>
      <c r="HL155" s="91"/>
    </row>
    <row r="156" spans="1:220" ht="30" customHeight="1" x14ac:dyDescent="0.45">
      <c r="A156" s="103">
        <v>45980</v>
      </c>
      <c r="B156" s="138" t="s">
        <v>327</v>
      </c>
      <c r="C156" s="69" t="s">
        <v>48</v>
      </c>
      <c r="D156" s="199" t="s">
        <v>49</v>
      </c>
      <c r="E156" s="199"/>
      <c r="F156" s="199"/>
      <c r="G156" s="68" t="s">
        <v>50</v>
      </c>
      <c r="H156" s="104" t="s">
        <v>51</v>
      </c>
      <c r="I156" s="68">
        <v>50</v>
      </c>
      <c r="J156" s="68"/>
      <c r="K156" s="70"/>
      <c r="L156" s="70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  <c r="GQ156" s="91"/>
      <c r="GR156" s="91"/>
      <c r="GS156" s="91"/>
      <c r="GT156" s="91"/>
      <c r="GU156" s="91"/>
      <c r="GV156" s="91"/>
      <c r="GW156" s="91"/>
      <c r="GX156" s="91"/>
      <c r="GY156" s="91"/>
      <c r="GZ156" s="91"/>
      <c r="HA156" s="91"/>
      <c r="HB156" s="91"/>
      <c r="HC156" s="91"/>
      <c r="HD156" s="91"/>
      <c r="HE156" s="91"/>
      <c r="HF156" s="91"/>
      <c r="HG156" s="91"/>
      <c r="HH156" s="91"/>
      <c r="HI156" s="91"/>
      <c r="HJ156" s="91"/>
      <c r="HK156" s="91"/>
      <c r="HL156" s="91"/>
    </row>
    <row r="157" spans="1:220" s="13" customFormat="1" ht="30" customHeight="1" x14ac:dyDescent="0.25">
      <c r="A157" s="103">
        <v>45980</v>
      </c>
      <c r="B157" s="104" t="s">
        <v>328</v>
      </c>
      <c r="C157" s="69" t="s">
        <v>329</v>
      </c>
      <c r="D157" s="199" t="s">
        <v>330</v>
      </c>
      <c r="E157" s="199"/>
      <c r="F157" s="199"/>
      <c r="G157" s="68" t="s">
        <v>266</v>
      </c>
      <c r="H157" s="104" t="s">
        <v>74</v>
      </c>
      <c r="I157" s="68">
        <v>170.5</v>
      </c>
      <c r="J157" s="68"/>
      <c r="K157" s="84"/>
      <c r="L157" s="84"/>
      <c r="M157" s="100"/>
      <c r="N157" s="101"/>
    </row>
    <row r="158" spans="1:220" s="13" customFormat="1" ht="30" customHeight="1" x14ac:dyDescent="0.25">
      <c r="A158" s="103">
        <v>45980</v>
      </c>
      <c r="B158" s="104" t="s">
        <v>328</v>
      </c>
      <c r="C158" s="69" t="s">
        <v>331</v>
      </c>
      <c r="D158" s="199" t="s">
        <v>330</v>
      </c>
      <c r="E158" s="199"/>
      <c r="F158" s="199"/>
      <c r="G158" s="68" t="s">
        <v>78</v>
      </c>
      <c r="H158" s="104" t="s">
        <v>74</v>
      </c>
      <c r="I158" s="68">
        <v>464.85</v>
      </c>
      <c r="J158" s="68"/>
      <c r="K158" s="84"/>
      <c r="L158" s="84"/>
      <c r="M158" s="100"/>
      <c r="N158" s="101"/>
    </row>
    <row r="159" spans="1:220" s="13" customFormat="1" ht="30" customHeight="1" x14ac:dyDescent="0.25">
      <c r="A159" s="103">
        <v>45980</v>
      </c>
      <c r="B159" s="104" t="s">
        <v>328</v>
      </c>
      <c r="C159" s="69" t="s">
        <v>331</v>
      </c>
      <c r="D159" s="199" t="s">
        <v>330</v>
      </c>
      <c r="E159" s="199"/>
      <c r="F159" s="199"/>
      <c r="G159" s="68" t="s">
        <v>78</v>
      </c>
      <c r="H159" s="104" t="s">
        <v>74</v>
      </c>
      <c r="I159" s="68">
        <v>236.5</v>
      </c>
      <c r="J159" s="68"/>
      <c r="K159" s="84"/>
      <c r="L159" s="84"/>
      <c r="M159" s="100"/>
      <c r="N159" s="101"/>
    </row>
    <row r="160" spans="1:220" s="13" customFormat="1" ht="30" customHeight="1" x14ac:dyDescent="0.25">
      <c r="A160" s="103">
        <v>45980</v>
      </c>
      <c r="B160" s="104" t="s">
        <v>328</v>
      </c>
      <c r="C160" s="86" t="s">
        <v>120</v>
      </c>
      <c r="D160" s="199" t="s">
        <v>332</v>
      </c>
      <c r="E160" s="199"/>
      <c r="F160" s="199"/>
      <c r="G160" s="68" t="s">
        <v>81</v>
      </c>
      <c r="H160" s="68" t="s">
        <v>121</v>
      </c>
      <c r="I160" s="68">
        <v>97.02</v>
      </c>
      <c r="J160" s="68"/>
      <c r="K160" s="84"/>
      <c r="L160" s="84"/>
      <c r="M160" s="100"/>
      <c r="N160" s="101"/>
    </row>
    <row r="161" spans="1:14" s="13" customFormat="1" ht="30" customHeight="1" x14ac:dyDescent="0.25">
      <c r="A161" s="103">
        <v>45980</v>
      </c>
      <c r="B161" s="104" t="s">
        <v>328</v>
      </c>
      <c r="C161" s="69" t="s">
        <v>120</v>
      </c>
      <c r="D161" s="199" t="s">
        <v>332</v>
      </c>
      <c r="E161" s="199"/>
      <c r="F161" s="199"/>
      <c r="G161" s="68" t="s">
        <v>81</v>
      </c>
      <c r="H161" s="68" t="s">
        <v>121</v>
      </c>
      <c r="I161" s="68">
        <v>97.02</v>
      </c>
      <c r="J161" s="68"/>
      <c r="K161" s="84"/>
      <c r="L161" s="84"/>
      <c r="M161" s="100"/>
      <c r="N161" s="101"/>
    </row>
    <row r="162" spans="1:14" s="13" customFormat="1" ht="30" customHeight="1" x14ac:dyDescent="0.25">
      <c r="A162" s="103">
        <v>45980</v>
      </c>
      <c r="B162" s="104" t="s">
        <v>328</v>
      </c>
      <c r="C162" s="86" t="s">
        <v>161</v>
      </c>
      <c r="D162" s="199" t="s">
        <v>332</v>
      </c>
      <c r="E162" s="199"/>
      <c r="F162" s="199"/>
      <c r="G162" s="68" t="s">
        <v>81</v>
      </c>
      <c r="H162" s="68" t="s">
        <v>121</v>
      </c>
      <c r="I162" s="68">
        <v>97.02</v>
      </c>
      <c r="J162" s="68"/>
      <c r="K162" s="84"/>
      <c r="L162" s="84"/>
      <c r="M162" s="100"/>
      <c r="N162" s="101"/>
    </row>
    <row r="163" spans="1:14" s="13" customFormat="1" ht="30" customHeight="1" x14ac:dyDescent="0.25">
      <c r="A163" s="103">
        <v>45980</v>
      </c>
      <c r="B163" s="104" t="s">
        <v>328</v>
      </c>
      <c r="C163" s="69" t="s">
        <v>123</v>
      </c>
      <c r="D163" s="199" t="s">
        <v>332</v>
      </c>
      <c r="E163" s="199"/>
      <c r="F163" s="199"/>
      <c r="G163" s="68" t="s">
        <v>81</v>
      </c>
      <c r="H163" s="68" t="s">
        <v>121</v>
      </c>
      <c r="I163" s="68">
        <v>55.44</v>
      </c>
      <c r="J163" s="68"/>
      <c r="K163" s="84"/>
      <c r="L163" s="84"/>
      <c r="M163" s="100"/>
      <c r="N163" s="101"/>
    </row>
    <row r="164" spans="1:14" s="13" customFormat="1" ht="30" customHeight="1" x14ac:dyDescent="0.25">
      <c r="A164" s="103">
        <v>45980</v>
      </c>
      <c r="B164" s="104" t="s">
        <v>328</v>
      </c>
      <c r="C164" s="69" t="s">
        <v>274</v>
      </c>
      <c r="D164" s="199" t="s">
        <v>332</v>
      </c>
      <c r="E164" s="199"/>
      <c r="F164" s="199"/>
      <c r="G164" s="68" t="s">
        <v>81</v>
      </c>
      <c r="H164" s="68" t="s">
        <v>121</v>
      </c>
      <c r="I164" s="68">
        <v>346.5</v>
      </c>
      <c r="J164" s="68"/>
      <c r="K164" s="84"/>
      <c r="L164" s="84"/>
      <c r="M164" s="100"/>
      <c r="N164" s="101"/>
    </row>
    <row r="165" spans="1:14" s="13" customFormat="1" ht="30" customHeight="1" x14ac:dyDescent="0.25">
      <c r="A165" s="103">
        <v>45980</v>
      </c>
      <c r="B165" s="104" t="s">
        <v>328</v>
      </c>
      <c r="C165" s="69" t="s">
        <v>125</v>
      </c>
      <c r="D165" s="199" t="s">
        <v>332</v>
      </c>
      <c r="E165" s="199"/>
      <c r="F165" s="199"/>
      <c r="G165" s="68" t="s">
        <v>81</v>
      </c>
      <c r="H165" s="68" t="s">
        <v>121</v>
      </c>
      <c r="I165" s="68">
        <v>69.3</v>
      </c>
      <c r="J165" s="68"/>
      <c r="K165" s="84"/>
      <c r="L165" s="84"/>
      <c r="M165" s="100"/>
      <c r="N165" s="101"/>
    </row>
    <row r="166" spans="1:14" s="13" customFormat="1" ht="30" customHeight="1" x14ac:dyDescent="0.25">
      <c r="A166" s="103">
        <v>45980</v>
      </c>
      <c r="B166" s="104" t="s">
        <v>328</v>
      </c>
      <c r="C166" s="69" t="s">
        <v>127</v>
      </c>
      <c r="D166" s="199" t="s">
        <v>332</v>
      </c>
      <c r="E166" s="199"/>
      <c r="F166" s="199"/>
      <c r="G166" s="68" t="s">
        <v>81</v>
      </c>
      <c r="H166" s="68" t="s">
        <v>121</v>
      </c>
      <c r="I166" s="68">
        <v>110.88</v>
      </c>
      <c r="J166" s="68"/>
      <c r="K166" s="84"/>
      <c r="L166" s="84"/>
      <c r="M166" s="100"/>
      <c r="N166" s="101"/>
    </row>
    <row r="167" spans="1:14" s="13" customFormat="1" ht="30" customHeight="1" x14ac:dyDescent="0.25">
      <c r="A167" s="103">
        <v>45980</v>
      </c>
      <c r="B167" s="104" t="s">
        <v>328</v>
      </c>
      <c r="C167" s="69" t="s">
        <v>303</v>
      </c>
      <c r="D167" s="199" t="s">
        <v>332</v>
      </c>
      <c r="E167" s="199"/>
      <c r="F167" s="199"/>
      <c r="G167" s="68" t="s">
        <v>78</v>
      </c>
      <c r="H167" s="68" t="s">
        <v>74</v>
      </c>
      <c r="I167" s="68">
        <v>364.53</v>
      </c>
      <c r="J167" s="68"/>
      <c r="K167" s="84"/>
      <c r="L167" s="84"/>
      <c r="M167" s="100"/>
      <c r="N167" s="101"/>
    </row>
    <row r="168" spans="1:14" s="13" customFormat="1" ht="30" customHeight="1" x14ac:dyDescent="0.25">
      <c r="A168" s="103">
        <v>45980</v>
      </c>
      <c r="B168" s="104" t="s">
        <v>328</v>
      </c>
      <c r="C168" s="69" t="s">
        <v>167</v>
      </c>
      <c r="D168" s="199" t="s">
        <v>332</v>
      </c>
      <c r="E168" s="199"/>
      <c r="F168" s="199"/>
      <c r="G168" s="68" t="s">
        <v>81</v>
      </c>
      <c r="H168" s="68" t="s">
        <v>121</v>
      </c>
      <c r="I168" s="68">
        <v>187.11</v>
      </c>
      <c r="J168" s="68"/>
      <c r="K168" s="84"/>
      <c r="L168" s="84"/>
      <c r="M168" s="100"/>
      <c r="N168" s="101"/>
    </row>
    <row r="169" spans="1:14" s="13" customFormat="1" ht="30" customHeight="1" x14ac:dyDescent="0.25">
      <c r="A169" s="103">
        <v>45980</v>
      </c>
      <c r="B169" s="104" t="s">
        <v>328</v>
      </c>
      <c r="C169" s="69" t="s">
        <v>169</v>
      </c>
      <c r="D169" s="199" t="s">
        <v>332</v>
      </c>
      <c r="E169" s="199"/>
      <c r="F169" s="199"/>
      <c r="G169" s="68" t="s">
        <v>81</v>
      </c>
      <c r="H169" s="68" t="s">
        <v>121</v>
      </c>
      <c r="I169" s="68">
        <v>173.25</v>
      </c>
      <c r="J169" s="68"/>
      <c r="K169" s="84"/>
      <c r="L169" s="84"/>
      <c r="M169" s="100"/>
      <c r="N169" s="101"/>
    </row>
    <row r="170" spans="1:14" s="13" customFormat="1" ht="30" customHeight="1" x14ac:dyDescent="0.25">
      <c r="A170" s="103">
        <v>45980</v>
      </c>
      <c r="B170" s="104" t="s">
        <v>328</v>
      </c>
      <c r="C170" s="69" t="s">
        <v>134</v>
      </c>
      <c r="D170" s="199" t="s">
        <v>332</v>
      </c>
      <c r="E170" s="199"/>
      <c r="F170" s="199"/>
      <c r="G170" s="68" t="s">
        <v>81</v>
      </c>
      <c r="H170" s="68" t="s">
        <v>121</v>
      </c>
      <c r="I170" s="68">
        <v>27.72</v>
      </c>
      <c r="J170" s="68"/>
      <c r="K170" s="84"/>
      <c r="L170" s="84"/>
      <c r="M170" s="100"/>
      <c r="N170" s="101"/>
    </row>
    <row r="171" spans="1:14" s="13" customFormat="1" ht="30" customHeight="1" x14ac:dyDescent="0.25">
      <c r="A171" s="103">
        <v>45980</v>
      </c>
      <c r="B171" s="104" t="s">
        <v>328</v>
      </c>
      <c r="C171" s="86" t="s">
        <v>172</v>
      </c>
      <c r="D171" s="199" t="s">
        <v>332</v>
      </c>
      <c r="E171" s="199"/>
      <c r="F171" s="199"/>
      <c r="G171" s="68" t="s">
        <v>81</v>
      </c>
      <c r="H171" s="68" t="s">
        <v>121</v>
      </c>
      <c r="I171" s="68">
        <v>27.72</v>
      </c>
      <c r="J171" s="68"/>
      <c r="K171" s="84"/>
      <c r="L171" s="84"/>
      <c r="M171" s="100"/>
      <c r="N171" s="101"/>
    </row>
    <row r="172" spans="1:14" s="13" customFormat="1" ht="30" customHeight="1" x14ac:dyDescent="0.25">
      <c r="A172" s="103">
        <v>45980</v>
      </c>
      <c r="B172" s="104" t="s">
        <v>328</v>
      </c>
      <c r="C172" s="69" t="s">
        <v>174</v>
      </c>
      <c r="D172" s="199" t="s">
        <v>332</v>
      </c>
      <c r="E172" s="199"/>
      <c r="F172" s="199"/>
      <c r="G172" s="68" t="s">
        <v>81</v>
      </c>
      <c r="H172" s="68" t="s">
        <v>121</v>
      </c>
      <c r="I172" s="68">
        <v>235.62</v>
      </c>
      <c r="J172" s="68"/>
      <c r="K172" s="84"/>
      <c r="L172" s="84"/>
      <c r="M172" s="100"/>
      <c r="N172" s="101"/>
    </row>
    <row r="173" spans="1:14" s="13" customFormat="1" ht="30" customHeight="1" x14ac:dyDescent="0.25">
      <c r="A173" s="103">
        <v>45980</v>
      </c>
      <c r="B173" s="104" t="s">
        <v>328</v>
      </c>
      <c r="C173" s="86" t="s">
        <v>176</v>
      </c>
      <c r="D173" s="199" t="s">
        <v>332</v>
      </c>
      <c r="E173" s="199"/>
      <c r="F173" s="199"/>
      <c r="G173" s="68" t="s">
        <v>81</v>
      </c>
      <c r="H173" s="68" t="s">
        <v>121</v>
      </c>
      <c r="I173" s="68">
        <v>83.16</v>
      </c>
      <c r="J173" s="68"/>
      <c r="K173" s="84"/>
      <c r="L173" s="84"/>
      <c r="M173" s="100"/>
      <c r="N173" s="101"/>
    </row>
    <row r="174" spans="1:14" s="13" customFormat="1" ht="30" customHeight="1" x14ac:dyDescent="0.25">
      <c r="A174" s="103">
        <v>45980</v>
      </c>
      <c r="B174" s="104" t="s">
        <v>328</v>
      </c>
      <c r="C174" s="86" t="s">
        <v>299</v>
      </c>
      <c r="D174" s="199" t="s">
        <v>332</v>
      </c>
      <c r="E174" s="199"/>
      <c r="F174" s="199"/>
      <c r="G174" s="68" t="s">
        <v>81</v>
      </c>
      <c r="H174" s="68" t="s">
        <v>121</v>
      </c>
      <c r="I174" s="68">
        <v>27.72</v>
      </c>
      <c r="J174" s="68"/>
      <c r="K174" s="84"/>
      <c r="L174" s="84"/>
      <c r="M174" s="100"/>
      <c r="N174" s="101"/>
    </row>
    <row r="175" spans="1:14" s="13" customFormat="1" ht="30" customHeight="1" x14ac:dyDescent="0.25">
      <c r="A175" s="103">
        <v>45980</v>
      </c>
      <c r="B175" s="104" t="s">
        <v>328</v>
      </c>
      <c r="C175" s="69" t="s">
        <v>178</v>
      </c>
      <c r="D175" s="199" t="s">
        <v>332</v>
      </c>
      <c r="E175" s="199"/>
      <c r="F175" s="199"/>
      <c r="G175" s="68" t="s">
        <v>81</v>
      </c>
      <c r="H175" s="68" t="s">
        <v>121</v>
      </c>
      <c r="I175" s="68">
        <v>194.04</v>
      </c>
      <c r="J175" s="68"/>
      <c r="K175" s="84"/>
      <c r="L175" s="84"/>
      <c r="M175" s="100"/>
      <c r="N175" s="101"/>
    </row>
    <row r="176" spans="1:14" s="13" customFormat="1" ht="30" customHeight="1" x14ac:dyDescent="0.25">
      <c r="A176" s="103">
        <v>45980</v>
      </c>
      <c r="B176" s="104" t="s">
        <v>328</v>
      </c>
      <c r="C176" s="69" t="s">
        <v>178</v>
      </c>
      <c r="D176" s="199" t="s">
        <v>332</v>
      </c>
      <c r="E176" s="199"/>
      <c r="F176" s="199"/>
      <c r="G176" s="68" t="s">
        <v>81</v>
      </c>
      <c r="H176" s="68" t="s">
        <v>121</v>
      </c>
      <c r="I176" s="68">
        <v>46.2</v>
      </c>
      <c r="J176" s="68"/>
      <c r="K176" s="84"/>
      <c r="L176" s="84"/>
      <c r="M176" s="100"/>
      <c r="N176" s="101"/>
    </row>
    <row r="177" spans="1:14" s="13" customFormat="1" ht="30" customHeight="1" x14ac:dyDescent="0.25">
      <c r="A177" s="103">
        <v>45980</v>
      </c>
      <c r="B177" s="104" t="s">
        <v>328</v>
      </c>
      <c r="C177" s="69" t="s">
        <v>276</v>
      </c>
      <c r="D177" s="199" t="s">
        <v>332</v>
      </c>
      <c r="E177" s="199"/>
      <c r="F177" s="199"/>
      <c r="G177" s="68" t="s">
        <v>81</v>
      </c>
      <c r="H177" s="68" t="s">
        <v>121</v>
      </c>
      <c r="I177" s="68">
        <v>304.92</v>
      </c>
      <c r="J177" s="68"/>
      <c r="K177" s="84"/>
      <c r="L177" s="84"/>
      <c r="M177" s="100"/>
      <c r="N177" s="101"/>
    </row>
    <row r="178" spans="1:14" s="13" customFormat="1" ht="30" customHeight="1" x14ac:dyDescent="0.25">
      <c r="A178" s="103">
        <v>45980</v>
      </c>
      <c r="B178" s="104" t="s">
        <v>328</v>
      </c>
      <c r="C178" s="69" t="s">
        <v>140</v>
      </c>
      <c r="D178" s="199" t="s">
        <v>332</v>
      </c>
      <c r="E178" s="199"/>
      <c r="F178" s="199"/>
      <c r="G178" s="68" t="s">
        <v>81</v>
      </c>
      <c r="H178" s="68" t="s">
        <v>121</v>
      </c>
      <c r="I178" s="68">
        <v>83.16</v>
      </c>
      <c r="J178" s="68"/>
      <c r="K178" s="84"/>
      <c r="L178" s="84"/>
      <c r="M178" s="100"/>
      <c r="N178" s="101"/>
    </row>
    <row r="179" spans="1:14" s="13" customFormat="1" ht="30" customHeight="1" x14ac:dyDescent="0.25">
      <c r="A179" s="103">
        <v>45980</v>
      </c>
      <c r="B179" s="104" t="s">
        <v>328</v>
      </c>
      <c r="C179" s="69" t="s">
        <v>142</v>
      </c>
      <c r="D179" s="199" t="s">
        <v>332</v>
      </c>
      <c r="E179" s="199"/>
      <c r="F179" s="199"/>
      <c r="G179" s="68" t="s">
        <v>81</v>
      </c>
      <c r="H179" s="68" t="s">
        <v>121</v>
      </c>
      <c r="I179" s="68">
        <v>124.74</v>
      </c>
      <c r="J179" s="68"/>
      <c r="K179" s="84"/>
      <c r="L179" s="84"/>
      <c r="M179" s="100"/>
      <c r="N179" s="101"/>
    </row>
    <row r="180" spans="1:14" s="13" customFormat="1" ht="30" customHeight="1" x14ac:dyDescent="0.25">
      <c r="A180" s="103">
        <v>45980</v>
      </c>
      <c r="B180" s="104" t="s">
        <v>328</v>
      </c>
      <c r="C180" s="69" t="s">
        <v>333</v>
      </c>
      <c r="D180" s="199" t="s">
        <v>334</v>
      </c>
      <c r="E180" s="199"/>
      <c r="F180" s="199"/>
      <c r="G180" s="68" t="s">
        <v>81</v>
      </c>
      <c r="H180" s="68" t="s">
        <v>121</v>
      </c>
      <c r="I180" s="68">
        <v>151.26</v>
      </c>
      <c r="J180" s="68"/>
      <c r="K180" s="84"/>
      <c r="L180" s="84"/>
      <c r="M180" s="100"/>
      <c r="N180" s="101"/>
    </row>
    <row r="181" spans="1:14" s="13" customFormat="1" ht="30" customHeight="1" x14ac:dyDescent="0.25">
      <c r="A181" s="103">
        <v>45980</v>
      </c>
      <c r="B181" s="104" t="s">
        <v>328</v>
      </c>
      <c r="C181" s="86" t="s">
        <v>187</v>
      </c>
      <c r="D181" s="199" t="s">
        <v>332</v>
      </c>
      <c r="E181" s="199"/>
      <c r="F181" s="199"/>
      <c r="G181" s="68" t="s">
        <v>81</v>
      </c>
      <c r="H181" s="68" t="s">
        <v>121</v>
      </c>
      <c r="I181" s="68">
        <v>31.68</v>
      </c>
      <c r="J181" s="68"/>
      <c r="K181" s="84"/>
      <c r="L181" s="84"/>
      <c r="M181" s="100"/>
      <c r="N181" s="101"/>
    </row>
    <row r="182" spans="1:14" s="13" customFormat="1" ht="30" customHeight="1" x14ac:dyDescent="0.25">
      <c r="A182" s="103">
        <v>45980</v>
      </c>
      <c r="B182" s="104" t="s">
        <v>328</v>
      </c>
      <c r="C182" s="86" t="s">
        <v>335</v>
      </c>
      <c r="D182" s="199" t="s">
        <v>332</v>
      </c>
      <c r="E182" s="199"/>
      <c r="F182" s="199"/>
      <c r="G182" s="68" t="s">
        <v>28</v>
      </c>
      <c r="H182" s="104" t="s">
        <v>74</v>
      </c>
      <c r="I182" s="68">
        <v>13.74</v>
      </c>
      <c r="J182" s="68"/>
      <c r="K182" s="84"/>
      <c r="L182" s="84"/>
      <c r="M182" s="100"/>
      <c r="N182" s="101"/>
    </row>
    <row r="183" spans="1:14" s="13" customFormat="1" ht="30" customHeight="1" x14ac:dyDescent="0.25">
      <c r="A183" s="103">
        <v>45980</v>
      </c>
      <c r="B183" s="104" t="s">
        <v>328</v>
      </c>
      <c r="C183" s="69" t="s">
        <v>191</v>
      </c>
      <c r="D183" s="199" t="s">
        <v>332</v>
      </c>
      <c r="E183" s="199"/>
      <c r="F183" s="199"/>
      <c r="G183" s="68" t="s">
        <v>81</v>
      </c>
      <c r="H183" s="68" t="s">
        <v>121</v>
      </c>
      <c r="I183" s="68">
        <v>157.08000000000001</v>
      </c>
      <c r="J183" s="68"/>
      <c r="K183" s="84"/>
      <c r="L183" s="84"/>
      <c r="M183" s="100"/>
      <c r="N183" s="101"/>
    </row>
    <row r="184" spans="1:14" s="13" customFormat="1" ht="30" customHeight="1" x14ac:dyDescent="0.25">
      <c r="A184" s="103">
        <v>45980</v>
      </c>
      <c r="B184" s="104" t="s">
        <v>328</v>
      </c>
      <c r="C184" s="69" t="s">
        <v>336</v>
      </c>
      <c r="D184" s="199" t="s">
        <v>332</v>
      </c>
      <c r="E184" s="199"/>
      <c r="F184" s="199"/>
      <c r="G184" s="68" t="s">
        <v>81</v>
      </c>
      <c r="H184" s="68" t="s">
        <v>121</v>
      </c>
      <c r="I184" s="68">
        <v>55.44</v>
      </c>
      <c r="J184" s="68"/>
      <c r="K184" s="84"/>
      <c r="L184" s="84"/>
      <c r="M184" s="100"/>
      <c r="N184" s="101"/>
    </row>
    <row r="185" spans="1:14" s="13" customFormat="1" ht="30" customHeight="1" x14ac:dyDescent="0.25">
      <c r="A185" s="103">
        <v>45980</v>
      </c>
      <c r="B185" s="104" t="s">
        <v>328</v>
      </c>
      <c r="C185" s="69" t="s">
        <v>204</v>
      </c>
      <c r="D185" s="199" t="s">
        <v>332</v>
      </c>
      <c r="E185" s="199"/>
      <c r="F185" s="199"/>
      <c r="G185" s="68" t="s">
        <v>81</v>
      </c>
      <c r="H185" s="68" t="s">
        <v>121</v>
      </c>
      <c r="I185" s="68">
        <v>138.6</v>
      </c>
      <c r="J185" s="68"/>
      <c r="K185" s="84"/>
      <c r="L185" s="84"/>
      <c r="M185" s="100"/>
      <c r="N185" s="101"/>
    </row>
    <row r="186" spans="1:14" s="13" customFormat="1" ht="30" customHeight="1" x14ac:dyDescent="0.25">
      <c r="A186" s="103">
        <v>45980</v>
      </c>
      <c r="B186" s="104" t="s">
        <v>328</v>
      </c>
      <c r="C186" s="69" t="s">
        <v>204</v>
      </c>
      <c r="D186" s="199" t="s">
        <v>332</v>
      </c>
      <c r="E186" s="199"/>
      <c r="F186" s="199"/>
      <c r="G186" s="68" t="s">
        <v>81</v>
      </c>
      <c r="H186" s="68" t="s">
        <v>121</v>
      </c>
      <c r="I186" s="68">
        <v>138.6</v>
      </c>
      <c r="J186" s="68"/>
      <c r="K186" s="84"/>
      <c r="L186" s="84"/>
      <c r="M186" s="100"/>
      <c r="N186" s="101"/>
    </row>
    <row r="187" spans="1:14" s="13" customFormat="1" ht="30" customHeight="1" x14ac:dyDescent="0.25">
      <c r="A187" s="103">
        <v>45980</v>
      </c>
      <c r="B187" s="104" t="s">
        <v>328</v>
      </c>
      <c r="C187" s="69" t="s">
        <v>207</v>
      </c>
      <c r="D187" s="199" t="s">
        <v>332</v>
      </c>
      <c r="E187" s="199"/>
      <c r="F187" s="199"/>
      <c r="G187" s="68" t="s">
        <v>81</v>
      </c>
      <c r="H187" s="68" t="s">
        <v>121</v>
      </c>
      <c r="I187" s="68">
        <v>568.26</v>
      </c>
      <c r="J187" s="68"/>
      <c r="K187" s="84"/>
      <c r="L187" s="84"/>
      <c r="M187" s="100"/>
      <c r="N187" s="101"/>
    </row>
    <row r="188" spans="1:14" s="13" customFormat="1" ht="30" customHeight="1" x14ac:dyDescent="0.25">
      <c r="A188" s="103">
        <v>45980</v>
      </c>
      <c r="B188" s="104" t="s">
        <v>328</v>
      </c>
      <c r="C188" s="69" t="s">
        <v>153</v>
      </c>
      <c r="D188" s="199" t="s">
        <v>332</v>
      </c>
      <c r="E188" s="199"/>
      <c r="F188" s="199"/>
      <c r="G188" s="68" t="s">
        <v>81</v>
      </c>
      <c r="H188" s="68" t="s">
        <v>121</v>
      </c>
      <c r="I188" s="68">
        <v>249.48</v>
      </c>
      <c r="J188" s="68"/>
      <c r="K188" s="84"/>
      <c r="L188" s="84"/>
      <c r="M188" s="100"/>
      <c r="N188" s="101"/>
    </row>
    <row r="189" spans="1:14" s="13" customFormat="1" ht="30" customHeight="1" x14ac:dyDescent="0.25">
      <c r="A189" s="103">
        <v>45980</v>
      </c>
      <c r="B189" s="104" t="s">
        <v>328</v>
      </c>
      <c r="C189" s="69" t="s">
        <v>211</v>
      </c>
      <c r="D189" s="199" t="s">
        <v>332</v>
      </c>
      <c r="E189" s="199"/>
      <c r="F189" s="199"/>
      <c r="G189" s="68" t="s">
        <v>81</v>
      </c>
      <c r="H189" s="68" t="s">
        <v>121</v>
      </c>
      <c r="I189" s="68">
        <v>97.02</v>
      </c>
      <c r="J189" s="68"/>
      <c r="K189" s="84"/>
      <c r="L189" s="84"/>
      <c r="M189" s="100"/>
      <c r="N189" s="101"/>
    </row>
    <row r="190" spans="1:14" s="13" customFormat="1" ht="30" customHeight="1" x14ac:dyDescent="0.25">
      <c r="A190" s="103">
        <v>45980</v>
      </c>
      <c r="B190" s="104" t="s">
        <v>328</v>
      </c>
      <c r="C190" s="69" t="s">
        <v>155</v>
      </c>
      <c r="D190" s="199" t="s">
        <v>332</v>
      </c>
      <c r="E190" s="199"/>
      <c r="F190" s="199"/>
      <c r="G190" s="68" t="s">
        <v>81</v>
      </c>
      <c r="H190" s="68" t="s">
        <v>121</v>
      </c>
      <c r="I190" s="68">
        <v>138.6</v>
      </c>
      <c r="J190" s="68"/>
      <c r="K190" s="84"/>
      <c r="L190" s="84"/>
      <c r="M190" s="100"/>
      <c r="N190" s="101"/>
    </row>
    <row r="191" spans="1:14" s="13" customFormat="1" ht="30" customHeight="1" x14ac:dyDescent="0.25">
      <c r="A191" s="103">
        <v>45980</v>
      </c>
      <c r="B191" s="104" t="s">
        <v>328</v>
      </c>
      <c r="C191" s="86" t="s">
        <v>213</v>
      </c>
      <c r="D191" s="199" t="s">
        <v>332</v>
      </c>
      <c r="E191" s="199"/>
      <c r="F191" s="199"/>
      <c r="G191" s="68" t="s">
        <v>81</v>
      </c>
      <c r="H191" s="68" t="s">
        <v>121</v>
      </c>
      <c r="I191" s="68">
        <v>221.76</v>
      </c>
      <c r="J191" s="68"/>
      <c r="K191" s="84"/>
      <c r="L191" s="84"/>
      <c r="M191" s="100"/>
      <c r="N191" s="101"/>
    </row>
    <row r="192" spans="1:14" s="13" customFormat="1" ht="30" customHeight="1" x14ac:dyDescent="0.25">
      <c r="A192" s="103">
        <v>45980</v>
      </c>
      <c r="B192" s="104" t="s">
        <v>328</v>
      </c>
      <c r="C192" s="69" t="s">
        <v>281</v>
      </c>
      <c r="D192" s="199" t="s">
        <v>332</v>
      </c>
      <c r="E192" s="199"/>
      <c r="F192" s="199"/>
      <c r="G192" s="68" t="s">
        <v>81</v>
      </c>
      <c r="H192" s="68" t="s">
        <v>121</v>
      </c>
      <c r="I192" s="68">
        <v>124.74</v>
      </c>
      <c r="J192" s="68"/>
      <c r="K192" s="84"/>
      <c r="L192" s="84"/>
      <c r="M192" s="100"/>
      <c r="N192" s="101"/>
    </row>
    <row r="193" spans="1:14" s="13" customFormat="1" ht="30" customHeight="1" x14ac:dyDescent="0.25">
      <c r="A193" s="103">
        <v>45980</v>
      </c>
      <c r="B193" s="104" t="s">
        <v>328</v>
      </c>
      <c r="C193" s="69" t="s">
        <v>337</v>
      </c>
      <c r="D193" s="199" t="s">
        <v>332</v>
      </c>
      <c r="E193" s="199"/>
      <c r="F193" s="199"/>
      <c r="G193" s="68" t="s">
        <v>117</v>
      </c>
      <c r="H193" s="68" t="s">
        <v>74</v>
      </c>
      <c r="I193" s="68">
        <v>64.819999999999993</v>
      </c>
      <c r="J193" s="68"/>
      <c r="K193" s="84"/>
      <c r="L193" s="84"/>
      <c r="M193" s="100"/>
      <c r="N193" s="101"/>
    </row>
    <row r="194" spans="1:14" s="13" customFormat="1" ht="30" customHeight="1" x14ac:dyDescent="0.25">
      <c r="A194" s="103">
        <v>45980</v>
      </c>
      <c r="B194" s="104" t="s">
        <v>328</v>
      </c>
      <c r="C194" s="69" t="s">
        <v>337</v>
      </c>
      <c r="D194" s="199" t="s">
        <v>332</v>
      </c>
      <c r="E194" s="199"/>
      <c r="F194" s="199"/>
      <c r="G194" s="68" t="s">
        <v>117</v>
      </c>
      <c r="H194" s="104" t="s">
        <v>74</v>
      </c>
      <c r="I194" s="68">
        <v>121.8</v>
      </c>
      <c r="J194" s="68"/>
      <c r="K194" s="84"/>
      <c r="L194" s="84"/>
      <c r="M194" s="100"/>
      <c r="N194" s="101"/>
    </row>
    <row r="195" spans="1:14" s="13" customFormat="1" ht="30" customHeight="1" x14ac:dyDescent="0.25">
      <c r="A195" s="103">
        <v>45980</v>
      </c>
      <c r="B195" s="104" t="s">
        <v>328</v>
      </c>
      <c r="C195" s="69" t="s">
        <v>157</v>
      </c>
      <c r="D195" s="199" t="s">
        <v>332</v>
      </c>
      <c r="E195" s="199"/>
      <c r="F195" s="199"/>
      <c r="G195" s="68" t="s">
        <v>81</v>
      </c>
      <c r="H195" s="68" t="s">
        <v>121</v>
      </c>
      <c r="I195" s="68">
        <v>138.6</v>
      </c>
      <c r="J195" s="68"/>
      <c r="K195" s="84"/>
      <c r="L195" s="84"/>
      <c r="M195" s="100"/>
      <c r="N195" s="101"/>
    </row>
    <row r="196" spans="1:14" s="13" customFormat="1" ht="30" customHeight="1" x14ac:dyDescent="0.25">
      <c r="A196" s="103">
        <v>45980</v>
      </c>
      <c r="B196" s="104" t="s">
        <v>328</v>
      </c>
      <c r="C196" s="69" t="s">
        <v>284</v>
      </c>
      <c r="D196" s="199" t="s">
        <v>332</v>
      </c>
      <c r="E196" s="199"/>
      <c r="F196" s="199"/>
      <c r="G196" s="68" t="s">
        <v>81</v>
      </c>
      <c r="H196" s="68" t="s">
        <v>121</v>
      </c>
      <c r="I196" s="68">
        <v>249.48</v>
      </c>
      <c r="J196" s="68"/>
      <c r="K196" s="84"/>
      <c r="L196" s="84"/>
      <c r="M196" s="100"/>
      <c r="N196" s="101"/>
    </row>
    <row r="197" spans="1:14" s="13" customFormat="1" ht="30" customHeight="1" x14ac:dyDescent="0.25">
      <c r="A197" s="103">
        <v>45980</v>
      </c>
      <c r="B197" s="104" t="s">
        <v>328</v>
      </c>
      <c r="C197" s="69" t="s">
        <v>286</v>
      </c>
      <c r="D197" s="199" t="s">
        <v>332</v>
      </c>
      <c r="E197" s="199"/>
      <c r="F197" s="199"/>
      <c r="G197" s="68" t="s">
        <v>81</v>
      </c>
      <c r="H197" s="68" t="s">
        <v>121</v>
      </c>
      <c r="I197" s="68">
        <v>97.02</v>
      </c>
      <c r="J197" s="68"/>
      <c r="K197" s="84"/>
      <c r="L197" s="84"/>
      <c r="M197" s="100"/>
      <c r="N197" s="101"/>
    </row>
    <row r="198" spans="1:14" s="13" customFormat="1" ht="30" customHeight="1" x14ac:dyDescent="0.25">
      <c r="A198" s="103">
        <v>45980</v>
      </c>
      <c r="B198" s="104" t="s">
        <v>328</v>
      </c>
      <c r="C198" s="69" t="s">
        <v>221</v>
      </c>
      <c r="D198" s="199" t="s">
        <v>332</v>
      </c>
      <c r="E198" s="199"/>
      <c r="F198" s="199"/>
      <c r="G198" s="68" t="s">
        <v>81</v>
      </c>
      <c r="H198" s="68" t="s">
        <v>121</v>
      </c>
      <c r="I198" s="68">
        <v>137.28</v>
      </c>
      <c r="J198" s="68"/>
      <c r="K198" s="84"/>
      <c r="L198" s="84"/>
      <c r="M198" s="100"/>
      <c r="N198" s="101"/>
    </row>
    <row r="199" spans="1:14" s="13" customFormat="1" ht="30" customHeight="1" x14ac:dyDescent="0.25">
      <c r="A199" s="103">
        <v>45980</v>
      </c>
      <c r="B199" s="104" t="s">
        <v>328</v>
      </c>
      <c r="C199" s="69" t="s">
        <v>288</v>
      </c>
      <c r="D199" s="199" t="s">
        <v>332</v>
      </c>
      <c r="E199" s="199"/>
      <c r="F199" s="199"/>
      <c r="G199" s="68" t="s">
        <v>81</v>
      </c>
      <c r="H199" s="68" t="s">
        <v>121</v>
      </c>
      <c r="I199" s="68">
        <v>126.72</v>
      </c>
      <c r="J199" s="68"/>
      <c r="K199" s="84"/>
      <c r="L199" s="84"/>
      <c r="M199" s="100"/>
      <c r="N199" s="101"/>
    </row>
    <row r="200" spans="1:14" s="13" customFormat="1" ht="30" customHeight="1" x14ac:dyDescent="0.25">
      <c r="A200" s="103">
        <v>45980</v>
      </c>
      <c r="B200" s="104" t="s">
        <v>328</v>
      </c>
      <c r="C200" s="69" t="s">
        <v>225</v>
      </c>
      <c r="D200" s="199" t="s">
        <v>332</v>
      </c>
      <c r="E200" s="199"/>
      <c r="F200" s="199"/>
      <c r="G200" s="68" t="s">
        <v>81</v>
      </c>
      <c r="H200" s="68" t="s">
        <v>121</v>
      </c>
      <c r="I200" s="68">
        <v>681.12</v>
      </c>
      <c r="J200" s="68"/>
      <c r="K200" s="84"/>
      <c r="L200" s="84"/>
      <c r="M200" s="100"/>
      <c r="N200" s="101"/>
    </row>
    <row r="201" spans="1:14" s="13" customFormat="1" ht="30" customHeight="1" x14ac:dyDescent="0.25">
      <c r="A201" s="103">
        <v>45980</v>
      </c>
      <c r="B201" s="104" t="s">
        <v>328</v>
      </c>
      <c r="C201" s="69" t="s">
        <v>290</v>
      </c>
      <c r="D201" s="199" t="s">
        <v>332</v>
      </c>
      <c r="E201" s="199"/>
      <c r="F201" s="199"/>
      <c r="G201" s="68" t="s">
        <v>81</v>
      </c>
      <c r="H201" s="68" t="s">
        <v>121</v>
      </c>
      <c r="I201" s="68">
        <v>1145.76</v>
      </c>
      <c r="J201" s="68"/>
      <c r="K201" s="84"/>
      <c r="L201" s="84"/>
      <c r="M201" s="100"/>
      <c r="N201" s="101"/>
    </row>
    <row r="202" spans="1:14" s="13" customFormat="1" ht="30" customHeight="1" x14ac:dyDescent="0.25">
      <c r="A202" s="103">
        <v>45980</v>
      </c>
      <c r="B202" s="104" t="s">
        <v>328</v>
      </c>
      <c r="C202" s="69" t="s">
        <v>231</v>
      </c>
      <c r="D202" s="199" t="s">
        <v>332</v>
      </c>
      <c r="E202" s="199"/>
      <c r="F202" s="199"/>
      <c r="G202" s="68" t="s">
        <v>81</v>
      </c>
      <c r="H202" s="68" t="s">
        <v>121</v>
      </c>
      <c r="I202" s="68">
        <v>180.18</v>
      </c>
      <c r="J202" s="68"/>
      <c r="K202" s="84"/>
      <c r="L202" s="84"/>
      <c r="M202" s="100"/>
      <c r="N202" s="101"/>
    </row>
    <row r="203" spans="1:14" s="13" customFormat="1" ht="30" customHeight="1" x14ac:dyDescent="0.25">
      <c r="A203" s="103">
        <v>45980</v>
      </c>
      <c r="B203" s="104" t="s">
        <v>328</v>
      </c>
      <c r="C203" s="69" t="s">
        <v>231</v>
      </c>
      <c r="D203" s="199" t="s">
        <v>332</v>
      </c>
      <c r="E203" s="199"/>
      <c r="F203" s="199"/>
      <c r="G203" s="68" t="s">
        <v>81</v>
      </c>
      <c r="H203" s="68" t="s">
        <v>121</v>
      </c>
      <c r="I203" s="68">
        <v>124.74</v>
      </c>
      <c r="J203" s="68"/>
      <c r="K203" s="84"/>
      <c r="L203" s="84"/>
      <c r="M203" s="100"/>
      <c r="N203" s="101"/>
    </row>
    <row r="204" spans="1:14" s="13" customFormat="1" ht="30" customHeight="1" x14ac:dyDescent="0.25">
      <c r="A204" s="103">
        <v>45980</v>
      </c>
      <c r="B204" s="104" t="s">
        <v>328</v>
      </c>
      <c r="C204" s="69" t="s">
        <v>159</v>
      </c>
      <c r="D204" s="199" t="s">
        <v>332</v>
      </c>
      <c r="E204" s="199"/>
      <c r="F204" s="199"/>
      <c r="G204" s="68" t="s">
        <v>81</v>
      </c>
      <c r="H204" s="68" t="s">
        <v>121</v>
      </c>
      <c r="I204" s="68">
        <v>429.66</v>
      </c>
      <c r="J204" s="68"/>
      <c r="K204" s="84"/>
      <c r="L204" s="84"/>
      <c r="M204" s="100"/>
      <c r="N204" s="101"/>
    </row>
    <row r="205" spans="1:14" s="13" customFormat="1" ht="30" customHeight="1" x14ac:dyDescent="0.25">
      <c r="A205" s="103">
        <v>45980</v>
      </c>
      <c r="B205" s="104" t="s">
        <v>328</v>
      </c>
      <c r="C205" s="69" t="s">
        <v>236</v>
      </c>
      <c r="D205" s="199" t="s">
        <v>332</v>
      </c>
      <c r="E205" s="199"/>
      <c r="F205" s="199"/>
      <c r="G205" s="68" t="s">
        <v>81</v>
      </c>
      <c r="H205" s="68" t="s">
        <v>121</v>
      </c>
      <c r="I205" s="68">
        <v>138.6</v>
      </c>
      <c r="J205" s="68"/>
      <c r="K205" s="84"/>
      <c r="L205" s="84"/>
      <c r="M205" s="100"/>
      <c r="N205" s="101"/>
    </row>
    <row r="206" spans="1:14" s="13" customFormat="1" ht="30" customHeight="1" x14ac:dyDescent="0.25">
      <c r="A206" s="103">
        <v>45980</v>
      </c>
      <c r="B206" s="104" t="s">
        <v>328</v>
      </c>
      <c r="C206" s="69" t="s">
        <v>314</v>
      </c>
      <c r="D206" s="199" t="s">
        <v>332</v>
      </c>
      <c r="E206" s="199"/>
      <c r="F206" s="199"/>
      <c r="G206" s="68" t="s">
        <v>81</v>
      </c>
      <c r="H206" s="68" t="s">
        <v>121</v>
      </c>
      <c r="I206" s="68">
        <v>428.34</v>
      </c>
      <c r="J206" s="68"/>
      <c r="K206" s="84"/>
      <c r="L206" s="84"/>
      <c r="M206" s="100"/>
      <c r="N206" s="101"/>
    </row>
    <row r="207" spans="1:14" s="13" customFormat="1" ht="30" customHeight="1" x14ac:dyDescent="0.25">
      <c r="A207" s="103">
        <v>45980</v>
      </c>
      <c r="B207" s="104" t="s">
        <v>328</v>
      </c>
      <c r="C207" s="69" t="s">
        <v>238</v>
      </c>
      <c r="D207" s="199" t="s">
        <v>332</v>
      </c>
      <c r="E207" s="199"/>
      <c r="F207" s="199"/>
      <c r="G207" s="68" t="s">
        <v>81</v>
      </c>
      <c r="H207" s="68" t="s">
        <v>121</v>
      </c>
      <c r="I207" s="68">
        <v>110.88</v>
      </c>
      <c r="J207" s="68"/>
      <c r="K207" s="84"/>
      <c r="L207" s="84"/>
      <c r="M207" s="100"/>
      <c r="N207" s="101"/>
    </row>
    <row r="208" spans="1:14" s="13" customFormat="1" ht="30" customHeight="1" x14ac:dyDescent="0.25">
      <c r="A208" s="103">
        <v>45980</v>
      </c>
      <c r="B208" s="104" t="s">
        <v>328</v>
      </c>
      <c r="C208" s="69" t="s">
        <v>238</v>
      </c>
      <c r="D208" s="199" t="s">
        <v>332</v>
      </c>
      <c r="E208" s="199"/>
      <c r="F208" s="199"/>
      <c r="G208" s="68" t="s">
        <v>81</v>
      </c>
      <c r="H208" s="68" t="s">
        <v>121</v>
      </c>
      <c r="I208" s="68">
        <v>87.78</v>
      </c>
      <c r="J208" s="68"/>
      <c r="K208" s="84"/>
      <c r="L208" s="84"/>
      <c r="M208" s="100"/>
      <c r="N208" s="101"/>
    </row>
    <row r="209" spans="1:14" s="13" customFormat="1" ht="30" customHeight="1" x14ac:dyDescent="0.25">
      <c r="A209" s="103">
        <v>45980</v>
      </c>
      <c r="B209" s="104" t="s">
        <v>328</v>
      </c>
      <c r="C209" s="86" t="s">
        <v>120</v>
      </c>
      <c r="D209" s="199" t="s">
        <v>338</v>
      </c>
      <c r="E209" s="199"/>
      <c r="F209" s="199"/>
      <c r="G209" s="68" t="s">
        <v>81</v>
      </c>
      <c r="H209" s="68" t="s">
        <v>121</v>
      </c>
      <c r="I209" s="68">
        <v>300.76</v>
      </c>
      <c r="J209" s="68"/>
      <c r="K209" s="84"/>
      <c r="L209" s="84"/>
      <c r="M209" s="100"/>
      <c r="N209" s="101"/>
    </row>
    <row r="210" spans="1:14" s="13" customFormat="1" ht="30" customHeight="1" x14ac:dyDescent="0.25">
      <c r="A210" s="103">
        <v>45980</v>
      </c>
      <c r="B210" s="104" t="s">
        <v>328</v>
      </c>
      <c r="C210" s="69" t="s">
        <v>120</v>
      </c>
      <c r="D210" s="199" t="s">
        <v>338</v>
      </c>
      <c r="E210" s="199"/>
      <c r="F210" s="199"/>
      <c r="G210" s="68" t="s">
        <v>81</v>
      </c>
      <c r="H210" s="68" t="s">
        <v>121</v>
      </c>
      <c r="I210" s="68">
        <v>300.76</v>
      </c>
      <c r="J210" s="68"/>
      <c r="K210" s="84"/>
      <c r="L210" s="84"/>
      <c r="M210" s="100"/>
      <c r="N210" s="101"/>
    </row>
    <row r="211" spans="1:14" s="13" customFormat="1" ht="30" customHeight="1" x14ac:dyDescent="0.25">
      <c r="A211" s="103">
        <v>45980</v>
      </c>
      <c r="B211" s="104" t="s">
        <v>328</v>
      </c>
      <c r="C211" s="86" t="s">
        <v>161</v>
      </c>
      <c r="D211" s="199" t="s">
        <v>338</v>
      </c>
      <c r="E211" s="199"/>
      <c r="F211" s="199"/>
      <c r="G211" s="68" t="s">
        <v>81</v>
      </c>
      <c r="H211" s="68" t="s">
        <v>121</v>
      </c>
      <c r="I211" s="68">
        <v>300.76</v>
      </c>
      <c r="J211" s="68"/>
      <c r="K211" s="84"/>
      <c r="L211" s="84"/>
      <c r="M211" s="100"/>
      <c r="N211" s="101"/>
    </row>
    <row r="212" spans="1:14" s="13" customFormat="1" ht="30" customHeight="1" x14ac:dyDescent="0.25">
      <c r="A212" s="103">
        <v>45980</v>
      </c>
      <c r="B212" s="104" t="s">
        <v>328</v>
      </c>
      <c r="C212" s="69" t="s">
        <v>339</v>
      </c>
      <c r="D212" s="199" t="s">
        <v>338</v>
      </c>
      <c r="E212" s="199"/>
      <c r="F212" s="199"/>
      <c r="G212" s="68" t="s">
        <v>78</v>
      </c>
      <c r="H212" s="104" t="s">
        <v>74</v>
      </c>
      <c r="I212" s="68">
        <v>83.7</v>
      </c>
      <c r="J212" s="68"/>
      <c r="K212" s="84"/>
      <c r="L212" s="84"/>
      <c r="M212" s="100"/>
      <c r="N212" s="101"/>
    </row>
    <row r="213" spans="1:14" s="13" customFormat="1" ht="30" customHeight="1" x14ac:dyDescent="0.25">
      <c r="A213" s="103">
        <v>45980</v>
      </c>
      <c r="B213" s="104" t="s">
        <v>328</v>
      </c>
      <c r="C213" s="69" t="s">
        <v>123</v>
      </c>
      <c r="D213" s="199" t="s">
        <v>338</v>
      </c>
      <c r="E213" s="199"/>
      <c r="F213" s="199"/>
      <c r="G213" s="68" t="s">
        <v>81</v>
      </c>
      <c r="H213" s="68" t="s">
        <v>121</v>
      </c>
      <c r="I213" s="68">
        <v>171.86</v>
      </c>
      <c r="J213" s="68"/>
      <c r="K213" s="84"/>
      <c r="L213" s="84"/>
      <c r="M213" s="100"/>
      <c r="N213" s="101"/>
    </row>
    <row r="214" spans="1:14" s="13" customFormat="1" ht="30" customHeight="1" x14ac:dyDescent="0.25">
      <c r="A214" s="103">
        <v>45980</v>
      </c>
      <c r="B214" s="104" t="s">
        <v>328</v>
      </c>
      <c r="C214" s="69" t="s">
        <v>274</v>
      </c>
      <c r="D214" s="199" t="s">
        <v>338</v>
      </c>
      <c r="E214" s="199"/>
      <c r="F214" s="199"/>
      <c r="G214" s="68" t="s">
        <v>81</v>
      </c>
      <c r="H214" s="68" t="s">
        <v>121</v>
      </c>
      <c r="I214" s="68">
        <v>1074.1500000000001</v>
      </c>
      <c r="J214" s="68"/>
      <c r="K214" s="84"/>
      <c r="L214" s="84"/>
      <c r="M214" s="100"/>
      <c r="N214" s="101"/>
    </row>
    <row r="215" spans="1:14" s="13" customFormat="1" ht="30" customHeight="1" x14ac:dyDescent="0.25">
      <c r="A215" s="103">
        <v>45980</v>
      </c>
      <c r="B215" s="104" t="s">
        <v>328</v>
      </c>
      <c r="C215" s="69" t="s">
        <v>125</v>
      </c>
      <c r="D215" s="199" t="s">
        <v>338</v>
      </c>
      <c r="E215" s="199"/>
      <c r="F215" s="199"/>
      <c r="G215" s="68" t="s">
        <v>81</v>
      </c>
      <c r="H215" s="68" t="s">
        <v>121</v>
      </c>
      <c r="I215" s="68">
        <v>214.83</v>
      </c>
      <c r="J215" s="68"/>
      <c r="K215" s="84"/>
      <c r="L215" s="84"/>
      <c r="M215" s="100"/>
      <c r="N215" s="101"/>
    </row>
    <row r="216" spans="1:14" s="13" customFormat="1" ht="30" customHeight="1" x14ac:dyDescent="0.25">
      <c r="A216" s="103">
        <v>45980</v>
      </c>
      <c r="B216" s="104" t="s">
        <v>328</v>
      </c>
      <c r="C216" s="69" t="s">
        <v>127</v>
      </c>
      <c r="D216" s="199" t="s">
        <v>338</v>
      </c>
      <c r="E216" s="199"/>
      <c r="F216" s="199"/>
      <c r="G216" s="68" t="s">
        <v>81</v>
      </c>
      <c r="H216" s="68" t="s">
        <v>121</v>
      </c>
      <c r="I216" s="68">
        <v>343.73</v>
      </c>
      <c r="J216" s="68"/>
      <c r="K216" s="84"/>
      <c r="L216" s="84"/>
      <c r="M216" s="100"/>
      <c r="N216" s="101"/>
    </row>
    <row r="217" spans="1:14" s="13" customFormat="1" ht="30" customHeight="1" x14ac:dyDescent="0.25">
      <c r="A217" s="103">
        <v>45980</v>
      </c>
      <c r="B217" s="104" t="s">
        <v>328</v>
      </c>
      <c r="C217" s="69" t="s">
        <v>303</v>
      </c>
      <c r="D217" s="199" t="s">
        <v>338</v>
      </c>
      <c r="E217" s="199"/>
      <c r="F217" s="199"/>
      <c r="G217" s="68" t="s">
        <v>78</v>
      </c>
      <c r="H217" s="68" t="s">
        <v>74</v>
      </c>
      <c r="I217" s="68">
        <v>364.53</v>
      </c>
      <c r="J217" s="68"/>
      <c r="K217" s="84"/>
      <c r="L217" s="84"/>
      <c r="M217" s="100"/>
      <c r="N217" s="101"/>
    </row>
    <row r="218" spans="1:14" s="13" customFormat="1" ht="30" customHeight="1" x14ac:dyDescent="0.25">
      <c r="A218" s="103">
        <v>45980</v>
      </c>
      <c r="B218" s="104" t="s">
        <v>328</v>
      </c>
      <c r="C218" s="69" t="s">
        <v>303</v>
      </c>
      <c r="D218" s="199" t="s">
        <v>338</v>
      </c>
      <c r="E218" s="199"/>
      <c r="F218" s="199"/>
      <c r="G218" s="68" t="s">
        <v>78</v>
      </c>
      <c r="H218" s="68" t="s">
        <v>74</v>
      </c>
      <c r="I218" s="68">
        <v>364.53</v>
      </c>
      <c r="J218" s="68"/>
      <c r="K218" s="84"/>
      <c r="L218" s="84"/>
      <c r="M218" s="100"/>
      <c r="N218" s="101"/>
    </row>
    <row r="219" spans="1:14" s="13" customFormat="1" ht="30" customHeight="1" x14ac:dyDescent="0.25">
      <c r="A219" s="103">
        <v>45980</v>
      </c>
      <c r="B219" s="104" t="s">
        <v>328</v>
      </c>
      <c r="C219" s="69" t="s">
        <v>167</v>
      </c>
      <c r="D219" s="199" t="s">
        <v>338</v>
      </c>
      <c r="E219" s="199"/>
      <c r="F219" s="199"/>
      <c r="G219" s="68" t="s">
        <v>81</v>
      </c>
      <c r="H219" s="68" t="s">
        <v>121</v>
      </c>
      <c r="I219" s="68">
        <v>580.04</v>
      </c>
      <c r="J219" s="68"/>
      <c r="K219" s="84"/>
      <c r="L219" s="84"/>
      <c r="M219" s="100"/>
      <c r="N219" s="101"/>
    </row>
    <row r="220" spans="1:14" s="13" customFormat="1" ht="30" customHeight="1" x14ac:dyDescent="0.25">
      <c r="A220" s="103">
        <v>45980</v>
      </c>
      <c r="B220" s="104" t="s">
        <v>328</v>
      </c>
      <c r="C220" s="69" t="s">
        <v>169</v>
      </c>
      <c r="D220" s="199" t="s">
        <v>338</v>
      </c>
      <c r="E220" s="199"/>
      <c r="F220" s="199"/>
      <c r="G220" s="68" t="s">
        <v>81</v>
      </c>
      <c r="H220" s="68" t="s">
        <v>121</v>
      </c>
      <c r="I220" s="68">
        <v>537.08000000000004</v>
      </c>
      <c r="J220" s="68"/>
      <c r="K220" s="84"/>
      <c r="L220" s="84"/>
      <c r="M220" s="100"/>
      <c r="N220" s="101"/>
    </row>
    <row r="221" spans="1:14" s="13" customFormat="1" ht="30" customHeight="1" x14ac:dyDescent="0.25">
      <c r="A221" s="103">
        <v>45980</v>
      </c>
      <c r="B221" s="104" t="s">
        <v>328</v>
      </c>
      <c r="C221" s="69" t="s">
        <v>134</v>
      </c>
      <c r="D221" s="199" t="s">
        <v>338</v>
      </c>
      <c r="E221" s="199"/>
      <c r="F221" s="199"/>
      <c r="G221" s="68" t="s">
        <v>81</v>
      </c>
      <c r="H221" s="68" t="s">
        <v>121</v>
      </c>
      <c r="I221" s="68">
        <v>85.93</v>
      </c>
      <c r="J221" s="68"/>
      <c r="K221" s="84"/>
      <c r="L221" s="84"/>
      <c r="M221" s="100"/>
      <c r="N221" s="101"/>
    </row>
    <row r="222" spans="1:14" s="13" customFormat="1" ht="30" customHeight="1" x14ac:dyDescent="0.25">
      <c r="A222" s="103">
        <v>45980</v>
      </c>
      <c r="B222" s="104" t="s">
        <v>328</v>
      </c>
      <c r="C222" s="86" t="s">
        <v>172</v>
      </c>
      <c r="D222" s="199" t="s">
        <v>338</v>
      </c>
      <c r="E222" s="199"/>
      <c r="F222" s="199"/>
      <c r="G222" s="68" t="s">
        <v>81</v>
      </c>
      <c r="H222" s="68" t="s">
        <v>121</v>
      </c>
      <c r="I222" s="68">
        <v>85.93</v>
      </c>
      <c r="J222" s="68"/>
      <c r="K222" s="84"/>
      <c r="L222" s="84"/>
      <c r="M222" s="100"/>
      <c r="N222" s="101"/>
    </row>
    <row r="223" spans="1:14" s="13" customFormat="1" ht="30" customHeight="1" x14ac:dyDescent="0.25">
      <c r="A223" s="103">
        <v>45980</v>
      </c>
      <c r="B223" s="104" t="s">
        <v>328</v>
      </c>
      <c r="C223" s="69" t="s">
        <v>174</v>
      </c>
      <c r="D223" s="199" t="s">
        <v>338</v>
      </c>
      <c r="E223" s="199"/>
      <c r="F223" s="199"/>
      <c r="G223" s="68" t="s">
        <v>81</v>
      </c>
      <c r="H223" s="68" t="s">
        <v>121</v>
      </c>
      <c r="I223" s="68">
        <v>730.42</v>
      </c>
      <c r="J223" s="68"/>
      <c r="K223" s="84"/>
      <c r="L223" s="84"/>
      <c r="M223" s="100"/>
      <c r="N223" s="101"/>
    </row>
    <row r="224" spans="1:14" s="13" customFormat="1" ht="30" customHeight="1" x14ac:dyDescent="0.25">
      <c r="A224" s="103">
        <v>45980</v>
      </c>
      <c r="B224" s="104" t="s">
        <v>328</v>
      </c>
      <c r="C224" s="86" t="s">
        <v>176</v>
      </c>
      <c r="D224" s="199" t="s">
        <v>338</v>
      </c>
      <c r="E224" s="199"/>
      <c r="F224" s="199"/>
      <c r="G224" s="68" t="s">
        <v>81</v>
      </c>
      <c r="H224" s="68" t="s">
        <v>121</v>
      </c>
      <c r="I224" s="68">
        <v>257.8</v>
      </c>
      <c r="J224" s="68"/>
      <c r="K224" s="84"/>
      <c r="L224" s="84"/>
      <c r="M224" s="100"/>
      <c r="N224" s="101"/>
    </row>
    <row r="225" spans="1:14" s="13" customFormat="1" ht="30" customHeight="1" x14ac:dyDescent="0.25">
      <c r="A225" s="103">
        <v>45980</v>
      </c>
      <c r="B225" s="104" t="s">
        <v>328</v>
      </c>
      <c r="C225" s="86" t="s">
        <v>299</v>
      </c>
      <c r="D225" s="199" t="s">
        <v>338</v>
      </c>
      <c r="E225" s="199"/>
      <c r="F225" s="199"/>
      <c r="G225" s="68" t="s">
        <v>81</v>
      </c>
      <c r="H225" s="68" t="s">
        <v>121</v>
      </c>
      <c r="I225" s="68">
        <v>85.93</v>
      </c>
      <c r="J225" s="68"/>
      <c r="K225" s="84"/>
      <c r="L225" s="84"/>
      <c r="M225" s="100"/>
      <c r="N225" s="101"/>
    </row>
    <row r="226" spans="1:14" s="13" customFormat="1" ht="30" customHeight="1" x14ac:dyDescent="0.25">
      <c r="A226" s="103">
        <v>45980</v>
      </c>
      <c r="B226" s="104" t="s">
        <v>328</v>
      </c>
      <c r="C226" s="69" t="s">
        <v>178</v>
      </c>
      <c r="D226" s="199" t="s">
        <v>338</v>
      </c>
      <c r="E226" s="199"/>
      <c r="F226" s="199"/>
      <c r="G226" s="68" t="s">
        <v>81</v>
      </c>
      <c r="H226" s="68" t="s">
        <v>121</v>
      </c>
      <c r="I226" s="68">
        <v>601.52</v>
      </c>
      <c r="J226" s="68"/>
      <c r="K226" s="84"/>
      <c r="L226" s="84"/>
      <c r="M226" s="100"/>
      <c r="N226" s="101"/>
    </row>
    <row r="227" spans="1:14" s="13" customFormat="1" ht="30" customHeight="1" x14ac:dyDescent="0.25">
      <c r="A227" s="103">
        <v>45980</v>
      </c>
      <c r="B227" s="104" t="s">
        <v>328</v>
      </c>
      <c r="C227" s="69" t="s">
        <v>178</v>
      </c>
      <c r="D227" s="199" t="s">
        <v>338</v>
      </c>
      <c r="E227" s="199"/>
      <c r="F227" s="199"/>
      <c r="G227" s="68" t="s">
        <v>81</v>
      </c>
      <c r="H227" s="68" t="s">
        <v>121</v>
      </c>
      <c r="I227" s="68">
        <v>143.22</v>
      </c>
      <c r="J227" s="68"/>
      <c r="K227" s="84"/>
      <c r="L227" s="84"/>
      <c r="M227" s="100"/>
      <c r="N227" s="101"/>
    </row>
    <row r="228" spans="1:14" s="13" customFormat="1" ht="30" customHeight="1" x14ac:dyDescent="0.25">
      <c r="A228" s="103">
        <v>45980</v>
      </c>
      <c r="B228" s="104" t="s">
        <v>328</v>
      </c>
      <c r="C228" s="69" t="s">
        <v>340</v>
      </c>
      <c r="D228" s="199" t="s">
        <v>338</v>
      </c>
      <c r="E228" s="199"/>
      <c r="F228" s="199"/>
      <c r="G228" s="68" t="s">
        <v>78</v>
      </c>
      <c r="H228" s="104" t="s">
        <v>74</v>
      </c>
      <c r="I228" s="68">
        <v>141.09</v>
      </c>
      <c r="J228" s="68"/>
      <c r="K228" s="84"/>
      <c r="L228" s="84"/>
      <c r="M228" s="100"/>
      <c r="N228" s="101"/>
    </row>
    <row r="229" spans="1:14" s="13" customFormat="1" ht="30" customHeight="1" x14ac:dyDescent="0.25">
      <c r="A229" s="103">
        <v>45980</v>
      </c>
      <c r="B229" s="104" t="s">
        <v>328</v>
      </c>
      <c r="C229" s="69" t="s">
        <v>276</v>
      </c>
      <c r="D229" s="199" t="s">
        <v>338</v>
      </c>
      <c r="E229" s="199"/>
      <c r="F229" s="199"/>
      <c r="G229" s="68" t="s">
        <v>81</v>
      </c>
      <c r="H229" s="68" t="s">
        <v>121</v>
      </c>
      <c r="I229" s="68">
        <v>945.25</v>
      </c>
      <c r="J229" s="137"/>
      <c r="K229" s="84"/>
      <c r="L229" s="84"/>
      <c r="M229" s="100"/>
      <c r="N229" s="101"/>
    </row>
    <row r="230" spans="1:14" s="13" customFormat="1" ht="30" customHeight="1" x14ac:dyDescent="0.25">
      <c r="A230" s="103">
        <v>45980</v>
      </c>
      <c r="B230" s="104" t="s">
        <v>328</v>
      </c>
      <c r="C230" s="69" t="s">
        <v>140</v>
      </c>
      <c r="D230" s="199" t="s">
        <v>338</v>
      </c>
      <c r="E230" s="199"/>
      <c r="F230" s="199"/>
      <c r="G230" s="68" t="s">
        <v>81</v>
      </c>
      <c r="H230" s="68" t="s">
        <v>121</v>
      </c>
      <c r="I230" s="68">
        <v>257.8</v>
      </c>
      <c r="J230" s="68"/>
      <c r="K230" s="84"/>
      <c r="L230" s="84"/>
      <c r="M230" s="100"/>
      <c r="N230" s="101"/>
    </row>
    <row r="231" spans="1:14" s="13" customFormat="1" ht="30" customHeight="1" x14ac:dyDescent="0.25">
      <c r="A231" s="103">
        <v>45980</v>
      </c>
      <c r="B231" s="104" t="s">
        <v>328</v>
      </c>
      <c r="C231" s="69" t="s">
        <v>142</v>
      </c>
      <c r="D231" s="199" t="s">
        <v>338</v>
      </c>
      <c r="E231" s="199"/>
      <c r="F231" s="199"/>
      <c r="G231" s="68" t="s">
        <v>81</v>
      </c>
      <c r="H231" s="68" t="s">
        <v>121</v>
      </c>
      <c r="I231" s="68">
        <v>386.69</v>
      </c>
      <c r="J231" s="68"/>
      <c r="K231" s="84"/>
      <c r="L231" s="84"/>
      <c r="M231" s="100"/>
      <c r="N231" s="101"/>
    </row>
    <row r="232" spans="1:14" s="13" customFormat="1" ht="30" customHeight="1" x14ac:dyDescent="0.25">
      <c r="A232" s="103">
        <v>45980</v>
      </c>
      <c r="B232" s="104" t="s">
        <v>328</v>
      </c>
      <c r="C232" s="69" t="s">
        <v>333</v>
      </c>
      <c r="D232" s="199" t="s">
        <v>341</v>
      </c>
      <c r="E232" s="199"/>
      <c r="F232" s="199"/>
      <c r="G232" s="68" t="s">
        <v>81</v>
      </c>
      <c r="H232" s="68" t="s">
        <v>121</v>
      </c>
      <c r="I232" s="68">
        <v>468.91</v>
      </c>
      <c r="J232" s="68"/>
      <c r="K232" s="90"/>
      <c r="L232" s="84"/>
      <c r="M232" s="100"/>
      <c r="N232" s="101"/>
    </row>
    <row r="233" spans="1:14" s="13" customFormat="1" ht="30" customHeight="1" x14ac:dyDescent="0.25">
      <c r="A233" s="103">
        <v>45980</v>
      </c>
      <c r="B233" s="104" t="s">
        <v>328</v>
      </c>
      <c r="C233" s="86" t="s">
        <v>187</v>
      </c>
      <c r="D233" s="199" t="s">
        <v>338</v>
      </c>
      <c r="E233" s="199"/>
      <c r="F233" s="199"/>
      <c r="G233" s="68" t="s">
        <v>81</v>
      </c>
      <c r="H233" s="68" t="s">
        <v>121</v>
      </c>
      <c r="I233" s="68">
        <v>98.21</v>
      </c>
      <c r="J233" s="68"/>
      <c r="K233" s="90"/>
      <c r="L233" s="84"/>
      <c r="M233" s="100"/>
      <c r="N233" s="101"/>
    </row>
    <row r="234" spans="1:14" ht="30" customHeight="1" x14ac:dyDescent="0.45">
      <c r="A234" s="103">
        <v>45980</v>
      </c>
      <c r="B234" s="104" t="s">
        <v>328</v>
      </c>
      <c r="C234" s="86" t="s">
        <v>335</v>
      </c>
      <c r="D234" s="199" t="s">
        <v>338</v>
      </c>
      <c r="E234" s="199"/>
      <c r="F234" s="199"/>
      <c r="G234" s="68" t="s">
        <v>28</v>
      </c>
      <c r="H234" s="104" t="s">
        <v>74</v>
      </c>
      <c r="I234" s="68">
        <v>42.58</v>
      </c>
      <c r="J234" s="68"/>
      <c r="K234" s="70"/>
      <c r="L234" s="70"/>
    </row>
    <row r="235" spans="1:14" s="13" customFormat="1" ht="30" customHeight="1" x14ac:dyDescent="0.25">
      <c r="A235" s="103">
        <v>45980</v>
      </c>
      <c r="B235" s="104" t="s">
        <v>328</v>
      </c>
      <c r="C235" s="69" t="s">
        <v>191</v>
      </c>
      <c r="D235" s="199" t="s">
        <v>338</v>
      </c>
      <c r="E235" s="199"/>
      <c r="F235" s="199"/>
      <c r="G235" s="68" t="s">
        <v>81</v>
      </c>
      <c r="H235" s="68" t="s">
        <v>121</v>
      </c>
      <c r="I235" s="68">
        <v>486.95</v>
      </c>
      <c r="J235" s="68"/>
      <c r="K235" s="84"/>
      <c r="L235" s="84"/>
      <c r="M235" s="47"/>
    </row>
    <row r="236" spans="1:14" s="13" customFormat="1" ht="30" customHeight="1" x14ac:dyDescent="0.25">
      <c r="A236" s="103">
        <v>45980</v>
      </c>
      <c r="B236" s="104" t="s">
        <v>328</v>
      </c>
      <c r="C236" s="69" t="s">
        <v>336</v>
      </c>
      <c r="D236" s="199" t="s">
        <v>338</v>
      </c>
      <c r="E236" s="199"/>
      <c r="F236" s="199"/>
      <c r="G236" s="68" t="s">
        <v>81</v>
      </c>
      <c r="H236" s="68" t="s">
        <v>121</v>
      </c>
      <c r="I236" s="68">
        <v>171.86</v>
      </c>
      <c r="J236" s="137"/>
      <c r="K236" s="84"/>
      <c r="L236" s="84"/>
      <c r="M236" s="47"/>
    </row>
    <row r="237" spans="1:14" s="13" customFormat="1" ht="30" customHeight="1" x14ac:dyDescent="0.25">
      <c r="A237" s="103">
        <v>45980</v>
      </c>
      <c r="B237" s="104" t="s">
        <v>328</v>
      </c>
      <c r="C237" s="69" t="s">
        <v>204</v>
      </c>
      <c r="D237" s="199" t="s">
        <v>338</v>
      </c>
      <c r="E237" s="199"/>
      <c r="F237" s="199"/>
      <c r="G237" s="68" t="s">
        <v>81</v>
      </c>
      <c r="H237" s="68" t="s">
        <v>121</v>
      </c>
      <c r="I237" s="68">
        <v>429.66</v>
      </c>
      <c r="J237" s="68"/>
      <c r="K237" s="84"/>
      <c r="L237" s="84"/>
      <c r="M237" s="47"/>
    </row>
    <row r="238" spans="1:14" s="13" customFormat="1" ht="30" customHeight="1" x14ac:dyDescent="0.25">
      <c r="A238" s="103">
        <v>45980</v>
      </c>
      <c r="B238" s="104" t="s">
        <v>328</v>
      </c>
      <c r="C238" s="69" t="s">
        <v>204</v>
      </c>
      <c r="D238" s="199" t="s">
        <v>338</v>
      </c>
      <c r="E238" s="199"/>
      <c r="F238" s="199"/>
      <c r="G238" s="68" t="s">
        <v>81</v>
      </c>
      <c r="H238" s="68" t="s">
        <v>121</v>
      </c>
      <c r="I238" s="68">
        <v>429.66</v>
      </c>
      <c r="J238" s="68"/>
      <c r="K238" s="84"/>
      <c r="L238" s="84"/>
      <c r="M238" s="47"/>
    </row>
    <row r="239" spans="1:14" s="13" customFormat="1" ht="30" customHeight="1" x14ac:dyDescent="0.25">
      <c r="A239" s="103">
        <v>45980</v>
      </c>
      <c r="B239" s="104" t="s">
        <v>328</v>
      </c>
      <c r="C239" s="69" t="s">
        <v>207</v>
      </c>
      <c r="D239" s="199" t="s">
        <v>338</v>
      </c>
      <c r="E239" s="199"/>
      <c r="F239" s="199"/>
      <c r="G239" s="68" t="s">
        <v>81</v>
      </c>
      <c r="H239" s="68" t="s">
        <v>121</v>
      </c>
      <c r="I239" s="68">
        <v>1761.61</v>
      </c>
      <c r="J239" s="68"/>
      <c r="K239" s="84"/>
      <c r="L239" s="84"/>
      <c r="M239" s="47"/>
    </row>
    <row r="240" spans="1:14" s="13" customFormat="1" ht="30" customHeight="1" x14ac:dyDescent="0.25">
      <c r="A240" s="103">
        <v>45980</v>
      </c>
      <c r="B240" s="104" t="s">
        <v>328</v>
      </c>
      <c r="C240" s="69" t="s">
        <v>153</v>
      </c>
      <c r="D240" s="199" t="s">
        <v>338</v>
      </c>
      <c r="E240" s="199"/>
      <c r="F240" s="199"/>
      <c r="G240" s="68" t="s">
        <v>81</v>
      </c>
      <c r="H240" s="68" t="s">
        <v>121</v>
      </c>
      <c r="I240" s="68">
        <v>773.39</v>
      </c>
      <c r="J240" s="68"/>
      <c r="K240" s="84"/>
      <c r="L240" s="84"/>
      <c r="M240" s="47"/>
    </row>
    <row r="241" spans="1:13" s="13" customFormat="1" ht="30" customHeight="1" x14ac:dyDescent="0.25">
      <c r="A241" s="103">
        <v>45980</v>
      </c>
      <c r="B241" s="104" t="s">
        <v>328</v>
      </c>
      <c r="C241" s="69" t="s">
        <v>211</v>
      </c>
      <c r="D241" s="199" t="s">
        <v>338</v>
      </c>
      <c r="E241" s="199"/>
      <c r="F241" s="199"/>
      <c r="G241" s="68" t="s">
        <v>81</v>
      </c>
      <c r="H241" s="68" t="s">
        <v>121</v>
      </c>
      <c r="I241" s="68">
        <v>300.76</v>
      </c>
      <c r="J241" s="68"/>
      <c r="K241" s="84"/>
      <c r="L241" s="84"/>
      <c r="M241" s="47"/>
    </row>
    <row r="242" spans="1:13" s="13" customFormat="1" ht="30" customHeight="1" x14ac:dyDescent="0.25">
      <c r="A242" s="103">
        <v>45980</v>
      </c>
      <c r="B242" s="104" t="s">
        <v>328</v>
      </c>
      <c r="C242" s="69" t="s">
        <v>155</v>
      </c>
      <c r="D242" s="199" t="s">
        <v>338</v>
      </c>
      <c r="E242" s="199"/>
      <c r="F242" s="199"/>
      <c r="G242" s="68" t="s">
        <v>81</v>
      </c>
      <c r="H242" s="68" t="s">
        <v>121</v>
      </c>
      <c r="I242" s="68">
        <v>429.66</v>
      </c>
      <c r="J242" s="68"/>
      <c r="K242" s="84"/>
      <c r="L242" s="84"/>
      <c r="M242" s="47"/>
    </row>
    <row r="243" spans="1:13" s="13" customFormat="1" ht="30" customHeight="1" x14ac:dyDescent="0.25">
      <c r="A243" s="103">
        <v>45980</v>
      </c>
      <c r="B243" s="104" t="s">
        <v>328</v>
      </c>
      <c r="C243" s="86" t="s">
        <v>213</v>
      </c>
      <c r="D243" s="199" t="s">
        <v>338</v>
      </c>
      <c r="E243" s="199"/>
      <c r="F243" s="199"/>
      <c r="G243" s="68" t="s">
        <v>81</v>
      </c>
      <c r="H243" s="68" t="s">
        <v>121</v>
      </c>
      <c r="I243" s="68">
        <v>687.46</v>
      </c>
      <c r="J243" s="68"/>
      <c r="K243" s="84"/>
      <c r="L243" s="84"/>
      <c r="M243" s="47"/>
    </row>
    <row r="244" spans="1:13" s="13" customFormat="1" ht="30" customHeight="1" x14ac:dyDescent="0.25">
      <c r="A244" s="103">
        <v>45980</v>
      </c>
      <c r="B244" s="104" t="s">
        <v>328</v>
      </c>
      <c r="C244" s="69" t="s">
        <v>281</v>
      </c>
      <c r="D244" s="199" t="s">
        <v>338</v>
      </c>
      <c r="E244" s="199"/>
      <c r="F244" s="199"/>
      <c r="G244" s="68" t="s">
        <v>81</v>
      </c>
      <c r="H244" s="68" t="s">
        <v>121</v>
      </c>
      <c r="I244" s="68">
        <v>386.69</v>
      </c>
      <c r="J244" s="68"/>
      <c r="K244" s="84"/>
      <c r="L244" s="84"/>
      <c r="M244" s="47"/>
    </row>
    <row r="245" spans="1:13" s="13" customFormat="1" ht="30" customHeight="1" x14ac:dyDescent="0.25">
      <c r="A245" s="103">
        <v>45980</v>
      </c>
      <c r="B245" s="104" t="s">
        <v>328</v>
      </c>
      <c r="C245" s="69" t="s">
        <v>337</v>
      </c>
      <c r="D245" s="199" t="s">
        <v>338</v>
      </c>
      <c r="E245" s="199"/>
      <c r="F245" s="199"/>
      <c r="G245" s="68" t="s">
        <v>117</v>
      </c>
      <c r="H245" s="104" t="s">
        <v>74</v>
      </c>
      <c r="I245" s="68">
        <v>200.96</v>
      </c>
      <c r="J245" s="68"/>
      <c r="K245" s="84"/>
      <c r="L245" s="84"/>
      <c r="M245" s="47"/>
    </row>
    <row r="246" spans="1:13" s="13" customFormat="1" ht="30" customHeight="1" x14ac:dyDescent="0.25">
      <c r="A246" s="103">
        <v>45980</v>
      </c>
      <c r="B246" s="104" t="s">
        <v>328</v>
      </c>
      <c r="C246" s="69" t="s">
        <v>337</v>
      </c>
      <c r="D246" s="199" t="s">
        <v>338</v>
      </c>
      <c r="E246" s="199"/>
      <c r="F246" s="199"/>
      <c r="G246" s="68" t="s">
        <v>117</v>
      </c>
      <c r="H246" s="104" t="s">
        <v>74</v>
      </c>
      <c r="I246" s="68">
        <v>377.58</v>
      </c>
      <c r="J246" s="68"/>
      <c r="K246" s="84"/>
      <c r="L246" s="84"/>
      <c r="M246" s="47"/>
    </row>
    <row r="247" spans="1:13" s="13" customFormat="1" ht="30" customHeight="1" x14ac:dyDescent="0.25">
      <c r="A247" s="103">
        <v>45980</v>
      </c>
      <c r="B247" s="104" t="s">
        <v>328</v>
      </c>
      <c r="C247" s="69" t="s">
        <v>157</v>
      </c>
      <c r="D247" s="199" t="s">
        <v>338</v>
      </c>
      <c r="E247" s="199"/>
      <c r="F247" s="199"/>
      <c r="G247" s="68" t="s">
        <v>81</v>
      </c>
      <c r="H247" s="68" t="s">
        <v>121</v>
      </c>
      <c r="I247" s="68">
        <v>429.66</v>
      </c>
      <c r="J247" s="68"/>
      <c r="K247" s="84"/>
      <c r="L247" s="84"/>
      <c r="M247" s="47"/>
    </row>
    <row r="248" spans="1:13" s="13" customFormat="1" ht="30" customHeight="1" x14ac:dyDescent="0.25">
      <c r="A248" s="103">
        <v>45980</v>
      </c>
      <c r="B248" s="104" t="s">
        <v>328</v>
      </c>
      <c r="C248" s="69" t="s">
        <v>284</v>
      </c>
      <c r="D248" s="199" t="s">
        <v>338</v>
      </c>
      <c r="E248" s="199"/>
      <c r="F248" s="199"/>
      <c r="G248" s="68" t="s">
        <v>81</v>
      </c>
      <c r="H248" s="68" t="s">
        <v>121</v>
      </c>
      <c r="I248" s="68">
        <v>773.39</v>
      </c>
      <c r="J248" s="68"/>
      <c r="K248" s="84"/>
      <c r="L248" s="84"/>
      <c r="M248" s="47"/>
    </row>
    <row r="249" spans="1:13" s="13" customFormat="1" ht="30" customHeight="1" x14ac:dyDescent="0.25">
      <c r="A249" s="103">
        <v>45980</v>
      </c>
      <c r="B249" s="104" t="s">
        <v>328</v>
      </c>
      <c r="C249" s="69" t="s">
        <v>286</v>
      </c>
      <c r="D249" s="199" t="s">
        <v>338</v>
      </c>
      <c r="E249" s="199"/>
      <c r="F249" s="199"/>
      <c r="G249" s="68" t="s">
        <v>81</v>
      </c>
      <c r="H249" s="68" t="s">
        <v>121</v>
      </c>
      <c r="I249" s="68">
        <v>300.76</v>
      </c>
      <c r="J249" s="68"/>
      <c r="K249" s="84"/>
      <c r="L249" s="84"/>
      <c r="M249" s="47"/>
    </row>
    <row r="250" spans="1:13" s="13" customFormat="1" ht="30" customHeight="1" x14ac:dyDescent="0.25">
      <c r="A250" s="103">
        <v>45980</v>
      </c>
      <c r="B250" s="104" t="s">
        <v>328</v>
      </c>
      <c r="C250" s="69" t="s">
        <v>221</v>
      </c>
      <c r="D250" s="199" t="s">
        <v>338</v>
      </c>
      <c r="E250" s="199"/>
      <c r="F250" s="199"/>
      <c r="G250" s="68" t="s">
        <v>81</v>
      </c>
      <c r="H250" s="68" t="s">
        <v>121</v>
      </c>
      <c r="I250" s="68">
        <v>425.57</v>
      </c>
      <c r="J250" s="68"/>
      <c r="K250" s="84"/>
      <c r="L250" s="84"/>
      <c r="M250" s="47"/>
    </row>
    <row r="251" spans="1:13" s="13" customFormat="1" ht="30" customHeight="1" x14ac:dyDescent="0.25">
      <c r="A251" s="103">
        <v>45980</v>
      </c>
      <c r="B251" s="104" t="s">
        <v>328</v>
      </c>
      <c r="C251" s="69" t="s">
        <v>288</v>
      </c>
      <c r="D251" s="199" t="s">
        <v>338</v>
      </c>
      <c r="E251" s="199"/>
      <c r="F251" s="199"/>
      <c r="G251" s="68" t="s">
        <v>81</v>
      </c>
      <c r="H251" s="68" t="s">
        <v>121</v>
      </c>
      <c r="I251" s="68">
        <v>392.83</v>
      </c>
      <c r="J251" s="68"/>
      <c r="K251" s="84"/>
      <c r="L251" s="84"/>
      <c r="M251" s="47"/>
    </row>
    <row r="252" spans="1:13" s="13" customFormat="1" ht="30" customHeight="1" x14ac:dyDescent="0.25">
      <c r="A252" s="103">
        <v>45980</v>
      </c>
      <c r="B252" s="104" t="s">
        <v>328</v>
      </c>
      <c r="C252" s="69" t="s">
        <v>225</v>
      </c>
      <c r="D252" s="199" t="s">
        <v>338</v>
      </c>
      <c r="E252" s="199"/>
      <c r="F252" s="199"/>
      <c r="G252" s="68" t="s">
        <v>81</v>
      </c>
      <c r="H252" s="68" t="s">
        <v>121</v>
      </c>
      <c r="I252" s="68">
        <v>2111.4699999999998</v>
      </c>
      <c r="J252" s="137"/>
      <c r="K252" s="84"/>
      <c r="L252" s="84"/>
      <c r="M252" s="47"/>
    </row>
    <row r="253" spans="1:13" s="13" customFormat="1" ht="30" customHeight="1" x14ac:dyDescent="0.25">
      <c r="A253" s="103">
        <v>45980</v>
      </c>
      <c r="B253" s="104" t="s">
        <v>328</v>
      </c>
      <c r="C253" s="69" t="s">
        <v>290</v>
      </c>
      <c r="D253" s="199" t="s">
        <v>338</v>
      </c>
      <c r="E253" s="199"/>
      <c r="F253" s="199"/>
      <c r="G253" s="68" t="s">
        <v>81</v>
      </c>
      <c r="H253" s="68" t="s">
        <v>121</v>
      </c>
      <c r="I253" s="68">
        <v>3551.85</v>
      </c>
      <c r="J253" s="68"/>
      <c r="K253" s="84"/>
      <c r="L253" s="84"/>
      <c r="M253" s="47"/>
    </row>
    <row r="254" spans="1:13" s="13" customFormat="1" ht="30" customHeight="1" x14ac:dyDescent="0.25">
      <c r="A254" s="103">
        <v>45980</v>
      </c>
      <c r="B254" s="104" t="s">
        <v>328</v>
      </c>
      <c r="C254" s="86" t="s">
        <v>76</v>
      </c>
      <c r="D254" s="199" t="s">
        <v>338</v>
      </c>
      <c r="E254" s="199"/>
      <c r="F254" s="199"/>
      <c r="G254" s="68" t="s">
        <v>78</v>
      </c>
      <c r="H254" s="104" t="s">
        <v>74</v>
      </c>
      <c r="I254" s="68">
        <v>157.01</v>
      </c>
      <c r="J254" s="68"/>
      <c r="K254" s="84"/>
      <c r="L254" s="84"/>
      <c r="M254" s="47"/>
    </row>
    <row r="255" spans="1:13" s="13" customFormat="1" ht="30" customHeight="1" x14ac:dyDescent="0.25">
      <c r="A255" s="103">
        <v>45980</v>
      </c>
      <c r="B255" s="104" t="s">
        <v>328</v>
      </c>
      <c r="C255" s="69" t="s">
        <v>331</v>
      </c>
      <c r="D255" s="199" t="s">
        <v>338</v>
      </c>
      <c r="E255" s="199"/>
      <c r="F255" s="199"/>
      <c r="G255" s="68" t="s">
        <v>78</v>
      </c>
      <c r="H255" s="104" t="s">
        <v>74</v>
      </c>
      <c r="I255" s="68">
        <v>99.98</v>
      </c>
      <c r="J255" s="68"/>
      <c r="K255" s="84"/>
      <c r="L255" s="84"/>
      <c r="M255" s="47"/>
    </row>
    <row r="256" spans="1:13" s="13" customFormat="1" ht="30" customHeight="1" x14ac:dyDescent="0.25">
      <c r="A256" s="103">
        <v>45980</v>
      </c>
      <c r="B256" s="104" t="s">
        <v>328</v>
      </c>
      <c r="C256" s="86" t="s">
        <v>331</v>
      </c>
      <c r="D256" s="199" t="s">
        <v>338</v>
      </c>
      <c r="E256" s="199"/>
      <c r="F256" s="199"/>
      <c r="G256" s="68" t="s">
        <v>78</v>
      </c>
      <c r="H256" s="104" t="s">
        <v>74</v>
      </c>
      <c r="I256" s="68">
        <v>196.51</v>
      </c>
      <c r="J256" s="68"/>
      <c r="K256" s="84"/>
      <c r="L256" s="84"/>
      <c r="M256" s="47"/>
    </row>
    <row r="257" spans="1:13" s="13" customFormat="1" ht="30" customHeight="1" x14ac:dyDescent="0.25">
      <c r="A257" s="103">
        <v>45980</v>
      </c>
      <c r="B257" s="104" t="s">
        <v>328</v>
      </c>
      <c r="C257" s="69" t="s">
        <v>231</v>
      </c>
      <c r="D257" s="199" t="s">
        <v>338</v>
      </c>
      <c r="E257" s="199"/>
      <c r="F257" s="199"/>
      <c r="G257" s="68" t="s">
        <v>81</v>
      </c>
      <c r="H257" s="68" t="s">
        <v>121</v>
      </c>
      <c r="I257" s="68">
        <v>558.55999999999995</v>
      </c>
      <c r="J257" s="68"/>
      <c r="K257" s="84"/>
      <c r="L257" s="84"/>
      <c r="M257" s="47"/>
    </row>
    <row r="258" spans="1:13" s="13" customFormat="1" ht="30" customHeight="1" x14ac:dyDescent="0.25">
      <c r="A258" s="103">
        <v>45980</v>
      </c>
      <c r="B258" s="104" t="s">
        <v>328</v>
      </c>
      <c r="C258" s="69" t="s">
        <v>231</v>
      </c>
      <c r="D258" s="199" t="s">
        <v>338</v>
      </c>
      <c r="E258" s="199"/>
      <c r="F258" s="199"/>
      <c r="G258" s="68" t="s">
        <v>81</v>
      </c>
      <c r="H258" s="68" t="s">
        <v>121</v>
      </c>
      <c r="I258" s="68">
        <v>386.69</v>
      </c>
      <c r="J258" s="68"/>
      <c r="K258" s="84"/>
      <c r="L258" s="84"/>
      <c r="M258" s="47"/>
    </row>
    <row r="259" spans="1:13" s="13" customFormat="1" ht="30" customHeight="1" x14ac:dyDescent="0.25">
      <c r="A259" s="103">
        <v>45980</v>
      </c>
      <c r="B259" s="104" t="s">
        <v>328</v>
      </c>
      <c r="C259" s="69" t="s">
        <v>159</v>
      </c>
      <c r="D259" s="199" t="s">
        <v>338</v>
      </c>
      <c r="E259" s="199"/>
      <c r="F259" s="199"/>
      <c r="G259" s="68" t="s">
        <v>81</v>
      </c>
      <c r="H259" s="68" t="s">
        <v>121</v>
      </c>
      <c r="I259" s="68">
        <v>1331.95</v>
      </c>
      <c r="J259" s="68"/>
      <c r="K259" s="84"/>
      <c r="L259" s="84"/>
      <c r="M259" s="47"/>
    </row>
    <row r="260" spans="1:13" s="13" customFormat="1" ht="30" customHeight="1" x14ac:dyDescent="0.25">
      <c r="A260" s="103">
        <v>45980</v>
      </c>
      <c r="B260" s="104" t="s">
        <v>328</v>
      </c>
      <c r="C260" s="69" t="s">
        <v>236</v>
      </c>
      <c r="D260" s="199" t="s">
        <v>338</v>
      </c>
      <c r="E260" s="199"/>
      <c r="F260" s="199"/>
      <c r="G260" s="68" t="s">
        <v>81</v>
      </c>
      <c r="H260" s="68" t="s">
        <v>121</v>
      </c>
      <c r="I260" s="68">
        <v>429.66</v>
      </c>
      <c r="J260" s="68"/>
      <c r="K260" s="84"/>
      <c r="L260" s="84"/>
      <c r="M260" s="47"/>
    </row>
    <row r="261" spans="1:13" s="13" customFormat="1" ht="30" customHeight="1" x14ac:dyDescent="0.25">
      <c r="A261" s="103">
        <v>45980</v>
      </c>
      <c r="B261" s="104" t="s">
        <v>328</v>
      </c>
      <c r="C261" s="69" t="s">
        <v>314</v>
      </c>
      <c r="D261" s="199" t="s">
        <v>338</v>
      </c>
      <c r="E261" s="199"/>
      <c r="F261" s="199"/>
      <c r="G261" s="68" t="s">
        <v>81</v>
      </c>
      <c r="H261" s="68" t="s">
        <v>121</v>
      </c>
      <c r="I261" s="68">
        <v>1327.85</v>
      </c>
      <c r="J261" s="68"/>
      <c r="K261" s="84"/>
      <c r="L261" s="84"/>
      <c r="M261" s="47"/>
    </row>
    <row r="262" spans="1:13" s="13" customFormat="1" ht="30" customHeight="1" x14ac:dyDescent="0.25">
      <c r="A262" s="103">
        <v>45980</v>
      </c>
      <c r="B262" s="104" t="s">
        <v>328</v>
      </c>
      <c r="C262" s="69" t="s">
        <v>68</v>
      </c>
      <c r="D262" s="199" t="s">
        <v>338</v>
      </c>
      <c r="E262" s="199"/>
      <c r="F262" s="199"/>
      <c r="G262" s="68" t="s">
        <v>78</v>
      </c>
      <c r="H262" s="68" t="s">
        <v>74</v>
      </c>
      <c r="I262" s="68">
        <v>170.5</v>
      </c>
      <c r="J262" s="68"/>
      <c r="K262" s="84"/>
      <c r="L262" s="84"/>
      <c r="M262" s="47"/>
    </row>
    <row r="263" spans="1:13" s="13" customFormat="1" ht="30" customHeight="1" x14ac:dyDescent="0.25">
      <c r="A263" s="103">
        <v>45980</v>
      </c>
      <c r="B263" s="104" t="s">
        <v>328</v>
      </c>
      <c r="C263" s="69" t="s">
        <v>68</v>
      </c>
      <c r="D263" s="199" t="s">
        <v>338</v>
      </c>
      <c r="E263" s="199"/>
      <c r="F263" s="199"/>
      <c r="G263" s="68" t="s">
        <v>78</v>
      </c>
      <c r="H263" s="68" t="s">
        <v>74</v>
      </c>
      <c r="I263" s="68">
        <v>170.5</v>
      </c>
      <c r="J263" s="68"/>
      <c r="K263" s="84"/>
      <c r="L263" s="84"/>
      <c r="M263" s="47"/>
    </row>
    <row r="264" spans="1:13" s="13" customFormat="1" ht="30" customHeight="1" x14ac:dyDescent="0.25">
      <c r="A264" s="103">
        <v>45980</v>
      </c>
      <c r="B264" s="104" t="s">
        <v>328</v>
      </c>
      <c r="C264" s="69" t="s">
        <v>238</v>
      </c>
      <c r="D264" s="199" t="s">
        <v>338</v>
      </c>
      <c r="E264" s="199"/>
      <c r="F264" s="199"/>
      <c r="G264" s="68" t="s">
        <v>81</v>
      </c>
      <c r="H264" s="68" t="s">
        <v>121</v>
      </c>
      <c r="I264" s="68">
        <v>343.73</v>
      </c>
      <c r="J264" s="68"/>
      <c r="K264" s="84"/>
      <c r="L264" s="84"/>
      <c r="M264" s="47"/>
    </row>
    <row r="265" spans="1:13" s="13" customFormat="1" ht="30" customHeight="1" x14ac:dyDescent="0.25">
      <c r="A265" s="103">
        <v>45980</v>
      </c>
      <c r="B265" s="104" t="s">
        <v>328</v>
      </c>
      <c r="C265" s="69" t="s">
        <v>238</v>
      </c>
      <c r="D265" s="199" t="s">
        <v>338</v>
      </c>
      <c r="E265" s="199"/>
      <c r="F265" s="199"/>
      <c r="G265" s="68" t="s">
        <v>81</v>
      </c>
      <c r="H265" s="68" t="s">
        <v>121</v>
      </c>
      <c r="I265" s="68">
        <v>272.12</v>
      </c>
      <c r="J265" s="68"/>
      <c r="K265" s="84"/>
      <c r="L265" s="84"/>
      <c r="M265" s="47"/>
    </row>
    <row r="266" spans="1:13" s="13" customFormat="1" ht="30" customHeight="1" x14ac:dyDescent="0.25">
      <c r="A266" s="103">
        <v>45980</v>
      </c>
      <c r="B266" s="104" t="s">
        <v>328</v>
      </c>
      <c r="C266" s="86" t="s">
        <v>342</v>
      </c>
      <c r="D266" s="199" t="s">
        <v>343</v>
      </c>
      <c r="E266" s="199"/>
      <c r="F266" s="199"/>
      <c r="G266" s="68" t="s">
        <v>81</v>
      </c>
      <c r="H266" s="68" t="s">
        <v>82</v>
      </c>
      <c r="I266" s="68">
        <v>331.75</v>
      </c>
      <c r="J266" s="68"/>
      <c r="K266" s="84"/>
      <c r="L266" s="84"/>
      <c r="M266" s="47"/>
    </row>
    <row r="267" spans="1:13" s="13" customFormat="1" ht="30" customHeight="1" x14ac:dyDescent="0.25">
      <c r="A267" s="103">
        <v>45980</v>
      </c>
      <c r="B267" s="104" t="s">
        <v>328</v>
      </c>
      <c r="C267" s="86" t="s">
        <v>342</v>
      </c>
      <c r="D267" s="199" t="s">
        <v>344</v>
      </c>
      <c r="E267" s="199"/>
      <c r="F267" s="199"/>
      <c r="G267" s="68" t="s">
        <v>81</v>
      </c>
      <c r="H267" s="68" t="s">
        <v>82</v>
      </c>
      <c r="I267" s="68">
        <f>7493.8-I268</f>
        <v>6045.59</v>
      </c>
      <c r="J267" s="68"/>
      <c r="K267" s="84"/>
      <c r="L267" s="84"/>
      <c r="M267" s="47"/>
    </row>
    <row r="268" spans="1:13" s="13" customFormat="1" ht="30" customHeight="1" x14ac:dyDescent="0.25">
      <c r="A268" s="103">
        <v>45980</v>
      </c>
      <c r="B268" s="104" t="s">
        <v>328</v>
      </c>
      <c r="C268" s="86" t="s">
        <v>342</v>
      </c>
      <c r="D268" s="199" t="s">
        <v>345</v>
      </c>
      <c r="E268" s="199"/>
      <c r="F268" s="199"/>
      <c r="G268" s="68" t="s">
        <v>81</v>
      </c>
      <c r="H268" s="68" t="s">
        <v>82</v>
      </c>
      <c r="I268" s="68">
        <f>195.06+632.65+620.5</f>
        <v>1448.21</v>
      </c>
      <c r="J268" s="68"/>
      <c r="K268" s="84"/>
      <c r="L268" s="84"/>
      <c r="M268" s="47"/>
    </row>
    <row r="269" spans="1:13" ht="30" customHeight="1" x14ac:dyDescent="0.45">
      <c r="A269" s="103">
        <v>45980</v>
      </c>
      <c r="B269" s="104" t="s">
        <v>328</v>
      </c>
      <c r="C269" s="86" t="s">
        <v>342</v>
      </c>
      <c r="D269" s="199" t="s">
        <v>346</v>
      </c>
      <c r="E269" s="199"/>
      <c r="F269" s="199"/>
      <c r="G269" s="68" t="s">
        <v>81</v>
      </c>
      <c r="H269" s="68" t="s">
        <v>82</v>
      </c>
      <c r="I269" s="68">
        <f>58656.97-I270</f>
        <v>48839.229999999996</v>
      </c>
      <c r="J269" s="68"/>
      <c r="K269" s="75"/>
      <c r="L269" s="70"/>
    </row>
    <row r="270" spans="1:13" ht="30" customHeight="1" x14ac:dyDescent="0.45">
      <c r="A270" s="103">
        <v>45980</v>
      </c>
      <c r="B270" s="104" t="s">
        <v>328</v>
      </c>
      <c r="C270" s="86" t="s">
        <v>342</v>
      </c>
      <c r="D270" s="199" t="s">
        <v>347</v>
      </c>
      <c r="E270" s="199"/>
      <c r="F270" s="199"/>
      <c r="G270" s="136" t="s">
        <v>81</v>
      </c>
      <c r="H270" s="68" t="s">
        <v>82</v>
      </c>
      <c r="I270" s="68">
        <f>794.15+388.38+3354.31+4137.31+1143.59</f>
        <v>9817.7400000000016</v>
      </c>
      <c r="J270" s="68"/>
      <c r="K270" s="102"/>
      <c r="L270" s="70"/>
    </row>
    <row r="271" spans="1:13" ht="30" customHeight="1" x14ac:dyDescent="0.45">
      <c r="A271" s="103">
        <v>45980</v>
      </c>
      <c r="B271" s="104" t="s">
        <v>328</v>
      </c>
      <c r="C271" s="86" t="s">
        <v>348</v>
      </c>
      <c r="D271" s="199" t="s">
        <v>349</v>
      </c>
      <c r="E271" s="199"/>
      <c r="F271" s="199"/>
      <c r="G271" s="68" t="s">
        <v>81</v>
      </c>
      <c r="H271" s="68" t="s">
        <v>82</v>
      </c>
      <c r="I271" s="68">
        <f>98171.44-I272</f>
        <v>89004.11</v>
      </c>
      <c r="J271" s="68"/>
      <c r="K271" s="75"/>
      <c r="L271" s="70"/>
    </row>
    <row r="272" spans="1:13" ht="30" customHeight="1" x14ac:dyDescent="0.45">
      <c r="A272" s="103">
        <v>45980</v>
      </c>
      <c r="B272" s="104" t="s">
        <v>328</v>
      </c>
      <c r="C272" s="86" t="s">
        <v>348</v>
      </c>
      <c r="D272" s="199" t="s">
        <v>350</v>
      </c>
      <c r="E272" s="199"/>
      <c r="F272" s="199"/>
      <c r="G272" s="68" t="s">
        <v>81</v>
      </c>
      <c r="H272" s="68" t="s">
        <v>82</v>
      </c>
      <c r="I272" s="68">
        <f>1066.02+546.43+3392.1+3211.16+951.62</f>
        <v>9167.33</v>
      </c>
      <c r="J272" s="68"/>
      <c r="K272" s="75"/>
      <c r="L272" s="70"/>
    </row>
    <row r="273" spans="1:14" ht="30" customHeight="1" x14ac:dyDescent="0.45">
      <c r="A273" s="103">
        <v>45980</v>
      </c>
      <c r="B273" s="104" t="s">
        <v>328</v>
      </c>
      <c r="C273" s="86" t="s">
        <v>351</v>
      </c>
      <c r="D273" s="199" t="s">
        <v>352</v>
      </c>
      <c r="E273" s="199"/>
      <c r="F273" s="199"/>
      <c r="G273" s="68" t="s">
        <v>81</v>
      </c>
      <c r="H273" s="68" t="s">
        <v>82</v>
      </c>
      <c r="I273" s="68">
        <v>52692.61</v>
      </c>
      <c r="J273" s="68"/>
      <c r="K273" s="75"/>
      <c r="L273" s="70"/>
    </row>
    <row r="274" spans="1:14" ht="30" customHeight="1" x14ac:dyDescent="0.45">
      <c r="A274" s="103">
        <v>45980</v>
      </c>
      <c r="B274" s="104" t="s">
        <v>328</v>
      </c>
      <c r="C274" s="86" t="s">
        <v>351</v>
      </c>
      <c r="D274" s="199" t="s">
        <v>353</v>
      </c>
      <c r="E274" s="199"/>
      <c r="F274" s="199"/>
      <c r="G274" s="68" t="s">
        <v>81</v>
      </c>
      <c r="H274" s="68" t="s">
        <v>82</v>
      </c>
      <c r="I274" s="68">
        <f>95675.18-I275</f>
        <v>88161.76</v>
      </c>
      <c r="J274" s="68"/>
      <c r="K274" s="75"/>
      <c r="L274" s="70"/>
    </row>
    <row r="275" spans="1:14" ht="30" customHeight="1" x14ac:dyDescent="0.45">
      <c r="A275" s="103">
        <v>45980</v>
      </c>
      <c r="B275" s="104" t="s">
        <v>328</v>
      </c>
      <c r="C275" s="86" t="s">
        <v>351</v>
      </c>
      <c r="D275" s="199" t="s">
        <v>354</v>
      </c>
      <c r="E275" s="199"/>
      <c r="F275" s="199"/>
      <c r="G275" s="68" t="s">
        <v>81</v>
      </c>
      <c r="H275" s="68" t="s">
        <v>82</v>
      </c>
      <c r="I275" s="80">
        <f>823.13+421.05+2721.06+2875.02+673.16</f>
        <v>7513.42</v>
      </c>
      <c r="J275" s="68"/>
      <c r="K275" s="75"/>
      <c r="L275" s="70"/>
      <c r="N275" s="74"/>
    </row>
    <row r="276" spans="1:14" ht="30" customHeight="1" x14ac:dyDescent="0.45">
      <c r="A276" s="103">
        <v>45980</v>
      </c>
      <c r="B276" s="104" t="s">
        <v>355</v>
      </c>
      <c r="C276" s="86" t="s">
        <v>356</v>
      </c>
      <c r="D276" s="203" t="s">
        <v>357</v>
      </c>
      <c r="E276" s="203"/>
      <c r="F276" s="203"/>
      <c r="G276" s="68" t="s">
        <v>28</v>
      </c>
      <c r="H276" s="68" t="s">
        <v>74</v>
      </c>
      <c r="I276" s="80">
        <v>260.06</v>
      </c>
      <c r="J276" s="68"/>
      <c r="K276" s="70"/>
      <c r="L276" s="70"/>
      <c r="N276" s="74"/>
    </row>
    <row r="277" spans="1:14" ht="30" customHeight="1" x14ac:dyDescent="0.45">
      <c r="A277" s="103">
        <v>45980</v>
      </c>
      <c r="B277" s="104" t="s">
        <v>358</v>
      </c>
      <c r="C277" s="86" t="s">
        <v>356</v>
      </c>
      <c r="D277" s="203" t="s">
        <v>357</v>
      </c>
      <c r="E277" s="203"/>
      <c r="F277" s="203"/>
      <c r="G277" s="68" t="s">
        <v>28</v>
      </c>
      <c r="H277" s="68" t="s">
        <v>74</v>
      </c>
      <c r="I277" s="80">
        <v>200</v>
      </c>
      <c r="J277" s="68"/>
      <c r="K277" s="70"/>
      <c r="L277" s="70"/>
      <c r="N277" s="74"/>
    </row>
    <row r="278" spans="1:14" ht="30" customHeight="1" x14ac:dyDescent="0.45">
      <c r="A278" s="103">
        <v>45982</v>
      </c>
      <c r="B278" s="104" t="s">
        <v>359</v>
      </c>
      <c r="C278" s="86" t="s">
        <v>360</v>
      </c>
      <c r="D278" s="199" t="s">
        <v>251</v>
      </c>
      <c r="E278" s="199"/>
      <c r="F278" s="199"/>
      <c r="G278" s="68" t="s">
        <v>117</v>
      </c>
      <c r="H278" s="104" t="s">
        <v>74</v>
      </c>
      <c r="I278" s="68">
        <v>600</v>
      </c>
      <c r="J278" s="68"/>
      <c r="K278" s="70"/>
      <c r="L278" s="70"/>
      <c r="N278" s="74"/>
    </row>
    <row r="279" spans="1:14" s="13" customFormat="1" ht="30" customHeight="1" x14ac:dyDescent="0.25">
      <c r="A279" s="103">
        <v>45982</v>
      </c>
      <c r="B279" s="104" t="s">
        <v>361</v>
      </c>
      <c r="C279" s="69" t="s">
        <v>362</v>
      </c>
      <c r="D279" s="199" t="s">
        <v>77</v>
      </c>
      <c r="E279" s="199"/>
      <c r="F279" s="199"/>
      <c r="G279" s="68" t="s">
        <v>78</v>
      </c>
      <c r="H279" s="68" t="s">
        <v>74</v>
      </c>
      <c r="I279" s="68">
        <v>795</v>
      </c>
      <c r="J279" s="68"/>
      <c r="K279" s="84"/>
      <c r="L279" s="84"/>
      <c r="M279" s="47"/>
      <c r="N279" s="88"/>
    </row>
    <row r="280" spans="1:14" ht="30" customHeight="1" x14ac:dyDescent="0.45">
      <c r="A280" s="103">
        <v>45982</v>
      </c>
      <c r="B280" s="104" t="s">
        <v>363</v>
      </c>
      <c r="C280" s="69" t="s">
        <v>364</v>
      </c>
      <c r="D280" s="199" t="s">
        <v>77</v>
      </c>
      <c r="E280" s="199"/>
      <c r="F280" s="199"/>
      <c r="G280" s="68" t="s">
        <v>78</v>
      </c>
      <c r="H280" s="104" t="s">
        <v>74</v>
      </c>
      <c r="I280" s="68">
        <v>1670</v>
      </c>
      <c r="J280" s="68"/>
      <c r="K280" s="70"/>
      <c r="L280" s="70"/>
      <c r="N280" s="74"/>
    </row>
    <row r="281" spans="1:14" ht="30" customHeight="1" x14ac:dyDescent="0.45">
      <c r="A281" s="103">
        <v>45982</v>
      </c>
      <c r="B281" s="104" t="s">
        <v>365</v>
      </c>
      <c r="C281" s="69" t="s">
        <v>120</v>
      </c>
      <c r="D281" s="199" t="s">
        <v>34</v>
      </c>
      <c r="E281" s="199"/>
      <c r="F281" s="199"/>
      <c r="G281" s="68" t="s">
        <v>81</v>
      </c>
      <c r="H281" s="68" t="s">
        <v>121</v>
      </c>
      <c r="I281" s="68">
        <v>6937.39</v>
      </c>
      <c r="J281" s="68"/>
      <c r="K281" s="70"/>
      <c r="L281" s="70"/>
      <c r="N281" s="74"/>
    </row>
    <row r="282" spans="1:14" s="13" customFormat="1" ht="30" customHeight="1" x14ac:dyDescent="0.25">
      <c r="A282" s="103">
        <v>45982</v>
      </c>
      <c r="B282" s="104" t="s">
        <v>366</v>
      </c>
      <c r="C282" s="86" t="s">
        <v>367</v>
      </c>
      <c r="D282" s="199" t="s">
        <v>34</v>
      </c>
      <c r="E282" s="199"/>
      <c r="F282" s="199"/>
      <c r="G282" s="136" t="s">
        <v>81</v>
      </c>
      <c r="H282" s="68" t="s">
        <v>121</v>
      </c>
      <c r="I282" s="68">
        <v>1734.35</v>
      </c>
      <c r="J282" s="68"/>
      <c r="K282" s="84"/>
      <c r="L282" s="84"/>
      <c r="M282" s="47"/>
      <c r="N282" s="88"/>
    </row>
    <row r="283" spans="1:14" ht="30" customHeight="1" x14ac:dyDescent="0.45">
      <c r="A283" s="103">
        <v>45982</v>
      </c>
      <c r="B283" s="104" t="s">
        <v>368</v>
      </c>
      <c r="C283" s="69" t="s">
        <v>336</v>
      </c>
      <c r="D283" s="199" t="s">
        <v>34</v>
      </c>
      <c r="E283" s="199"/>
      <c r="F283" s="199"/>
      <c r="G283" s="68" t="s">
        <v>81</v>
      </c>
      <c r="H283" s="68" t="s">
        <v>121</v>
      </c>
      <c r="I283" s="68">
        <v>5203.05</v>
      </c>
      <c r="J283" s="68"/>
      <c r="K283" s="70"/>
      <c r="L283" s="70"/>
    </row>
    <row r="284" spans="1:14" ht="30" customHeight="1" x14ac:dyDescent="0.45">
      <c r="A284" s="103">
        <v>45982</v>
      </c>
      <c r="B284" s="104" t="s">
        <v>369</v>
      </c>
      <c r="C284" s="86" t="s">
        <v>370</v>
      </c>
      <c r="D284" s="199" t="s">
        <v>34</v>
      </c>
      <c r="E284" s="199"/>
      <c r="F284" s="199"/>
      <c r="G284" s="68" t="s">
        <v>81</v>
      </c>
      <c r="H284" s="68" t="s">
        <v>121</v>
      </c>
      <c r="I284" s="68">
        <v>5544</v>
      </c>
      <c r="J284" s="68"/>
      <c r="K284" s="70"/>
      <c r="L284" s="70"/>
    </row>
    <row r="285" spans="1:14" ht="30" customHeight="1" x14ac:dyDescent="0.45">
      <c r="A285" s="103">
        <v>45982</v>
      </c>
      <c r="B285" s="104" t="s">
        <v>371</v>
      </c>
      <c r="C285" s="86" t="s">
        <v>372</v>
      </c>
      <c r="D285" s="203" t="s">
        <v>77</v>
      </c>
      <c r="E285" s="203"/>
      <c r="F285" s="203"/>
      <c r="G285" s="68" t="s">
        <v>78</v>
      </c>
      <c r="H285" s="68" t="s">
        <v>74</v>
      </c>
      <c r="I285" s="68">
        <v>6500</v>
      </c>
      <c r="J285" s="68"/>
      <c r="K285" s="204"/>
      <c r="L285" s="70"/>
    </row>
    <row r="286" spans="1:14" ht="30" customHeight="1" x14ac:dyDescent="0.45">
      <c r="A286" s="103">
        <v>45982</v>
      </c>
      <c r="B286" s="104" t="s">
        <v>373</v>
      </c>
      <c r="C286" s="86" t="s">
        <v>374</v>
      </c>
      <c r="D286" s="203" t="s">
        <v>93</v>
      </c>
      <c r="E286" s="203"/>
      <c r="F286" s="203"/>
      <c r="G286" s="68" t="s">
        <v>28</v>
      </c>
      <c r="H286" s="68" t="s">
        <v>66</v>
      </c>
      <c r="I286" s="68">
        <v>4269.78</v>
      </c>
      <c r="J286" s="68"/>
      <c r="K286" s="204"/>
      <c r="L286" s="70"/>
    </row>
    <row r="287" spans="1:14" ht="30" customHeight="1" x14ac:dyDescent="0.45">
      <c r="A287" s="103">
        <v>45982</v>
      </c>
      <c r="B287" s="104" t="s">
        <v>375</v>
      </c>
      <c r="C287" s="86" t="s">
        <v>376</v>
      </c>
      <c r="D287" s="199" t="s">
        <v>377</v>
      </c>
      <c r="E287" s="199"/>
      <c r="F287" s="199"/>
      <c r="G287" s="68" t="s">
        <v>28</v>
      </c>
      <c r="H287" s="68" t="s">
        <v>74</v>
      </c>
      <c r="I287" s="68">
        <v>128.96</v>
      </c>
      <c r="J287" s="68"/>
      <c r="K287" s="204"/>
      <c r="L287" s="70"/>
    </row>
    <row r="288" spans="1:14" s="13" customFormat="1" ht="30" customHeight="1" x14ac:dyDescent="0.45">
      <c r="A288" s="103">
        <v>45982</v>
      </c>
      <c r="B288" s="104" t="s">
        <v>378</v>
      </c>
      <c r="C288" s="86" t="s">
        <v>329</v>
      </c>
      <c r="D288" s="199" t="s">
        <v>379</v>
      </c>
      <c r="E288" s="199"/>
      <c r="F288" s="199"/>
      <c r="G288" s="135" t="s">
        <v>266</v>
      </c>
      <c r="H288" s="68" t="s">
        <v>74</v>
      </c>
      <c r="I288" s="68">
        <v>1379.5</v>
      </c>
      <c r="J288" s="68"/>
      <c r="K288" s="204"/>
      <c r="L288" s="84"/>
      <c r="M288" s="47"/>
    </row>
    <row r="289" spans="1:13" ht="30" customHeight="1" x14ac:dyDescent="0.45">
      <c r="A289" s="103">
        <v>45982</v>
      </c>
      <c r="B289" s="104" t="s">
        <v>380</v>
      </c>
      <c r="C289" s="86" t="s">
        <v>381</v>
      </c>
      <c r="D289" s="199" t="s">
        <v>382</v>
      </c>
      <c r="E289" s="199"/>
      <c r="F289" s="199"/>
      <c r="G289" s="133" t="s">
        <v>117</v>
      </c>
      <c r="H289" s="68" t="s">
        <v>74</v>
      </c>
      <c r="I289" s="68">
        <v>1990</v>
      </c>
      <c r="J289" s="68"/>
      <c r="K289" s="204"/>
      <c r="L289" s="70"/>
    </row>
    <row r="290" spans="1:13" ht="30" customHeight="1" x14ac:dyDescent="0.65">
      <c r="A290" s="103">
        <v>45985</v>
      </c>
      <c r="B290" s="104" t="s">
        <v>383</v>
      </c>
      <c r="C290" s="86" t="s">
        <v>331</v>
      </c>
      <c r="D290" s="199" t="s">
        <v>384</v>
      </c>
      <c r="E290" s="199"/>
      <c r="F290" s="199"/>
      <c r="G290" s="68" t="s">
        <v>78</v>
      </c>
      <c r="H290" s="104" t="s">
        <v>74</v>
      </c>
      <c r="I290" s="68">
        <v>1813.52</v>
      </c>
      <c r="J290" s="68"/>
      <c r="K290" s="70"/>
      <c r="L290" s="70"/>
      <c r="M290" s="106"/>
    </row>
    <row r="291" spans="1:13" s="13" customFormat="1" ht="30" customHeight="1" x14ac:dyDescent="0.25">
      <c r="A291" s="103">
        <v>45985</v>
      </c>
      <c r="B291" s="104" t="s">
        <v>385</v>
      </c>
      <c r="C291" s="86" t="s">
        <v>331</v>
      </c>
      <c r="D291" s="199" t="s">
        <v>386</v>
      </c>
      <c r="E291" s="199"/>
      <c r="F291" s="199"/>
      <c r="G291" s="136" t="s">
        <v>78</v>
      </c>
      <c r="H291" s="104" t="s">
        <v>74</v>
      </c>
      <c r="I291" s="68">
        <v>3564.54</v>
      </c>
      <c r="J291" s="68"/>
      <c r="K291" s="84"/>
      <c r="L291" s="84"/>
      <c r="M291" s="47"/>
    </row>
    <row r="292" spans="1:13" ht="30" customHeight="1" x14ac:dyDescent="0.45">
      <c r="A292" s="103">
        <v>45985</v>
      </c>
      <c r="B292" s="104" t="s">
        <v>387</v>
      </c>
      <c r="C292" s="86" t="s">
        <v>388</v>
      </c>
      <c r="D292" s="199" t="s">
        <v>389</v>
      </c>
      <c r="E292" s="199"/>
      <c r="F292" s="199"/>
      <c r="G292" s="136" t="s">
        <v>78</v>
      </c>
      <c r="H292" s="68" t="s">
        <v>74</v>
      </c>
      <c r="I292" s="68">
        <v>3720</v>
      </c>
      <c r="J292" s="68"/>
      <c r="K292" s="70"/>
      <c r="L292" s="70"/>
    </row>
    <row r="293" spans="1:13" ht="30" customHeight="1" x14ac:dyDescent="0.45">
      <c r="A293" s="103">
        <v>45985</v>
      </c>
      <c r="B293" s="104" t="s">
        <v>390</v>
      </c>
      <c r="C293" s="69" t="s">
        <v>339</v>
      </c>
      <c r="D293" s="199" t="s">
        <v>391</v>
      </c>
      <c r="E293" s="199"/>
      <c r="F293" s="199"/>
      <c r="G293" s="136" t="s">
        <v>78</v>
      </c>
      <c r="H293" s="68" t="s">
        <v>74</v>
      </c>
      <c r="I293" s="80">
        <v>1716.3</v>
      </c>
      <c r="J293" s="68"/>
      <c r="K293" s="70"/>
      <c r="L293" s="70"/>
    </row>
    <row r="294" spans="1:13" ht="30" customHeight="1" x14ac:dyDescent="0.45">
      <c r="A294" s="103">
        <v>45985</v>
      </c>
      <c r="B294" s="104" t="s">
        <v>392</v>
      </c>
      <c r="C294" s="86" t="s">
        <v>58</v>
      </c>
      <c r="D294" s="199" t="s">
        <v>59</v>
      </c>
      <c r="E294" s="199"/>
      <c r="F294" s="199"/>
      <c r="G294" s="68" t="s">
        <v>60</v>
      </c>
      <c r="H294" s="68" t="s">
        <v>61</v>
      </c>
      <c r="I294" s="68">
        <v>148.4</v>
      </c>
      <c r="J294" s="68"/>
      <c r="K294" s="107"/>
      <c r="L294" s="107"/>
    </row>
    <row r="295" spans="1:13" ht="30" customHeight="1" x14ac:dyDescent="0.45">
      <c r="A295" s="103">
        <v>45985</v>
      </c>
      <c r="B295" s="104" t="s">
        <v>393</v>
      </c>
      <c r="C295" s="86" t="s">
        <v>58</v>
      </c>
      <c r="D295" s="199" t="s">
        <v>59</v>
      </c>
      <c r="E295" s="199"/>
      <c r="F295" s="199"/>
      <c r="G295" s="68" t="s">
        <v>60</v>
      </c>
      <c r="H295" s="68" t="s">
        <v>61</v>
      </c>
      <c r="I295" s="68">
        <v>299.89999999999998</v>
      </c>
      <c r="J295" s="68"/>
      <c r="K295" s="107"/>
      <c r="L295" s="107"/>
    </row>
    <row r="296" spans="1:13" ht="30" customHeight="1" x14ac:dyDescent="0.45">
      <c r="A296" s="103">
        <v>45985</v>
      </c>
      <c r="B296" s="104" t="s">
        <v>394</v>
      </c>
      <c r="C296" s="86" t="s">
        <v>68</v>
      </c>
      <c r="D296" s="199" t="s">
        <v>395</v>
      </c>
      <c r="E296" s="199"/>
      <c r="F296" s="199"/>
      <c r="G296" s="136" t="s">
        <v>60</v>
      </c>
      <c r="H296" s="68" t="s">
        <v>61</v>
      </c>
      <c r="I296" s="68">
        <v>951.26</v>
      </c>
      <c r="J296" s="68"/>
      <c r="K296" s="107"/>
      <c r="L296" s="107"/>
    </row>
    <row r="297" spans="1:13" ht="30" customHeight="1" x14ac:dyDescent="0.45">
      <c r="A297" s="103">
        <v>45985</v>
      </c>
      <c r="B297" s="104" t="s">
        <v>396</v>
      </c>
      <c r="C297" s="86" t="s">
        <v>364</v>
      </c>
      <c r="D297" s="199" t="s">
        <v>270</v>
      </c>
      <c r="E297" s="199"/>
      <c r="F297" s="199"/>
      <c r="G297" s="68" t="s">
        <v>55</v>
      </c>
      <c r="H297" s="68" t="s">
        <v>56</v>
      </c>
      <c r="I297" s="80">
        <v>8480.6</v>
      </c>
      <c r="J297" s="68"/>
      <c r="K297" s="107"/>
      <c r="L297" s="107"/>
    </row>
    <row r="298" spans="1:13" ht="30" customHeight="1" x14ac:dyDescent="0.45">
      <c r="A298" s="103">
        <v>45985</v>
      </c>
      <c r="B298" s="104" t="s">
        <v>397</v>
      </c>
      <c r="C298" s="86" t="s">
        <v>76</v>
      </c>
      <c r="D298" s="199" t="s">
        <v>77</v>
      </c>
      <c r="E298" s="199"/>
      <c r="F298" s="199"/>
      <c r="G298" s="68" t="s">
        <v>78</v>
      </c>
      <c r="H298" s="68" t="s">
        <v>74</v>
      </c>
      <c r="I298" s="80">
        <v>14782.7</v>
      </c>
      <c r="J298" s="68"/>
      <c r="K298" s="107"/>
      <c r="L298" s="107"/>
    </row>
    <row r="299" spans="1:13" ht="30" customHeight="1" x14ac:dyDescent="0.45">
      <c r="A299" s="103">
        <v>45986</v>
      </c>
      <c r="B299" s="104" t="s">
        <v>25</v>
      </c>
      <c r="C299" s="86" t="s">
        <v>26</v>
      </c>
      <c r="D299" s="199" t="s">
        <v>27</v>
      </c>
      <c r="E299" s="199"/>
      <c r="F299" s="199"/>
      <c r="G299" s="68" t="s">
        <v>28</v>
      </c>
      <c r="H299" s="68" t="s">
        <v>29</v>
      </c>
      <c r="I299" s="80">
        <v>19.8</v>
      </c>
      <c r="J299" s="68"/>
      <c r="K299" s="107"/>
      <c r="L299" s="107"/>
    </row>
    <row r="300" spans="1:13" ht="30" customHeight="1" x14ac:dyDescent="0.45">
      <c r="A300" s="103">
        <v>45986</v>
      </c>
      <c r="B300" s="104" t="s">
        <v>398</v>
      </c>
      <c r="C300" s="69" t="s">
        <v>337</v>
      </c>
      <c r="D300" s="199" t="s">
        <v>399</v>
      </c>
      <c r="E300" s="199"/>
      <c r="F300" s="199"/>
      <c r="G300" s="68" t="s">
        <v>117</v>
      </c>
      <c r="H300" s="68" t="s">
        <v>74</v>
      </c>
      <c r="I300" s="80">
        <v>4055.8</v>
      </c>
      <c r="J300" s="68"/>
      <c r="K300" s="107"/>
      <c r="L300" s="107"/>
    </row>
    <row r="301" spans="1:13" ht="30" customHeight="1" x14ac:dyDescent="0.45">
      <c r="A301" s="103">
        <v>45986</v>
      </c>
      <c r="B301" s="104" t="s">
        <v>400</v>
      </c>
      <c r="C301" s="86" t="s">
        <v>247</v>
      </c>
      <c r="D301" s="199" t="s">
        <v>248</v>
      </c>
      <c r="E301" s="199"/>
      <c r="F301" s="199"/>
      <c r="G301" s="68" t="s">
        <v>81</v>
      </c>
      <c r="H301" s="68" t="s">
        <v>82</v>
      </c>
      <c r="I301" s="80">
        <v>1859</v>
      </c>
      <c r="J301" s="68"/>
      <c r="K301" s="107"/>
      <c r="L301" s="107"/>
    </row>
    <row r="302" spans="1:13" ht="30" customHeight="1" x14ac:dyDescent="0.45">
      <c r="A302" s="103">
        <v>45986</v>
      </c>
      <c r="B302" s="104" t="s">
        <v>401</v>
      </c>
      <c r="C302" s="86" t="s">
        <v>402</v>
      </c>
      <c r="D302" s="199" t="s">
        <v>248</v>
      </c>
      <c r="E302" s="199"/>
      <c r="F302" s="199"/>
      <c r="G302" s="68" t="s">
        <v>81</v>
      </c>
      <c r="H302" s="68" t="s">
        <v>82</v>
      </c>
      <c r="I302" s="80">
        <v>1090</v>
      </c>
      <c r="J302" s="68"/>
      <c r="K302" s="107"/>
      <c r="L302" s="107"/>
    </row>
    <row r="303" spans="1:13" ht="30" customHeight="1" x14ac:dyDescent="0.45">
      <c r="A303" s="103">
        <v>45986</v>
      </c>
      <c r="B303" s="104" t="s">
        <v>403</v>
      </c>
      <c r="C303" s="86" t="s">
        <v>404</v>
      </c>
      <c r="D303" s="199" t="s">
        <v>248</v>
      </c>
      <c r="E303" s="199"/>
      <c r="F303" s="199"/>
      <c r="G303" s="68" t="s">
        <v>81</v>
      </c>
      <c r="H303" s="68" t="s">
        <v>82</v>
      </c>
      <c r="I303" s="68">
        <v>620.1</v>
      </c>
      <c r="J303" s="68"/>
      <c r="K303" s="107"/>
      <c r="L303" s="107"/>
    </row>
    <row r="304" spans="1:13" ht="30" customHeight="1" x14ac:dyDescent="0.45">
      <c r="A304" s="103">
        <v>45987</v>
      </c>
      <c r="B304" s="104" t="s">
        <v>25</v>
      </c>
      <c r="C304" s="86" t="s">
        <v>26</v>
      </c>
      <c r="D304" s="199" t="s">
        <v>27</v>
      </c>
      <c r="E304" s="199"/>
      <c r="F304" s="199"/>
      <c r="G304" s="68" t="s">
        <v>28</v>
      </c>
      <c r="H304" s="68" t="s">
        <v>29</v>
      </c>
      <c r="I304" s="68">
        <v>90</v>
      </c>
      <c r="J304" s="68"/>
      <c r="K304" s="107"/>
      <c r="L304" s="107"/>
    </row>
    <row r="305" spans="1:16" ht="30" customHeight="1" x14ac:dyDescent="0.45">
      <c r="A305" s="103">
        <v>45987</v>
      </c>
      <c r="B305" s="104" t="s">
        <v>405</v>
      </c>
      <c r="C305" s="86" t="s">
        <v>406</v>
      </c>
      <c r="D305" s="199" t="s">
        <v>407</v>
      </c>
      <c r="E305" s="199"/>
      <c r="F305" s="199"/>
      <c r="G305" s="68" t="s">
        <v>81</v>
      </c>
      <c r="H305" s="68" t="s">
        <v>82</v>
      </c>
      <c r="I305" s="68">
        <f>282505-I306</f>
        <v>278305</v>
      </c>
      <c r="J305" s="68"/>
      <c r="K305" s="107"/>
      <c r="L305" s="107"/>
    </row>
    <row r="306" spans="1:16" ht="30" customHeight="1" x14ac:dyDescent="0.45">
      <c r="A306" s="103">
        <v>45987</v>
      </c>
      <c r="B306" s="104" t="s">
        <v>405</v>
      </c>
      <c r="C306" s="86" t="s">
        <v>406</v>
      </c>
      <c r="D306" s="199" t="s">
        <v>408</v>
      </c>
      <c r="E306" s="199"/>
      <c r="F306" s="199"/>
      <c r="G306" s="68" t="s">
        <v>81</v>
      </c>
      <c r="H306" s="68" t="s">
        <v>82</v>
      </c>
      <c r="I306" s="68">
        <f>320+100+160+50+640+200+1920+600+160+50</f>
        <v>4200</v>
      </c>
      <c r="J306" s="68"/>
      <c r="K306" s="107"/>
      <c r="L306" s="107"/>
    </row>
    <row r="307" spans="1:16" ht="30" customHeight="1" x14ac:dyDescent="0.45">
      <c r="A307" s="103">
        <v>45987</v>
      </c>
      <c r="B307" s="104" t="s">
        <v>409</v>
      </c>
      <c r="C307" s="86" t="s">
        <v>73</v>
      </c>
      <c r="D307" s="199" t="s">
        <v>270</v>
      </c>
      <c r="E307" s="199"/>
      <c r="F307" s="199"/>
      <c r="G307" s="135" t="s">
        <v>55</v>
      </c>
      <c r="H307" s="68" t="s">
        <v>56</v>
      </c>
      <c r="I307" s="68">
        <v>525.34</v>
      </c>
      <c r="J307" s="68"/>
      <c r="K307" s="107"/>
      <c r="L307" s="107"/>
    </row>
    <row r="308" spans="1:16" ht="30" customHeight="1" x14ac:dyDescent="0.45">
      <c r="A308" s="103">
        <v>45988</v>
      </c>
      <c r="B308" s="104" t="s">
        <v>410</v>
      </c>
      <c r="C308" s="86" t="s">
        <v>58</v>
      </c>
      <c r="D308" s="199" t="s">
        <v>59</v>
      </c>
      <c r="E308" s="199"/>
      <c r="F308" s="199"/>
      <c r="G308" s="68" t="s">
        <v>60</v>
      </c>
      <c r="H308" s="68" t="s">
        <v>61</v>
      </c>
      <c r="I308" s="68">
        <v>148.4</v>
      </c>
      <c r="J308" s="68"/>
      <c r="K308" s="107"/>
      <c r="L308" s="107"/>
    </row>
    <row r="309" spans="1:16" s="13" customFormat="1" ht="30" customHeight="1" x14ac:dyDescent="0.25">
      <c r="A309" s="103">
        <v>45988</v>
      </c>
      <c r="B309" s="104" t="s">
        <v>411</v>
      </c>
      <c r="C309" s="86" t="s">
        <v>412</v>
      </c>
      <c r="D309" s="199" t="s">
        <v>413</v>
      </c>
      <c r="E309" s="199"/>
      <c r="F309" s="199"/>
      <c r="G309" s="68" t="s">
        <v>55</v>
      </c>
      <c r="H309" s="68" t="s">
        <v>56</v>
      </c>
      <c r="I309" s="68">
        <v>279.42</v>
      </c>
      <c r="J309" s="68"/>
      <c r="K309" s="108"/>
      <c r="L309" s="108"/>
      <c r="M309" s="47"/>
    </row>
    <row r="310" spans="1:16" ht="30" customHeight="1" x14ac:dyDescent="0.45">
      <c r="A310" s="103">
        <v>45989</v>
      </c>
      <c r="B310" s="104" t="s">
        <v>414</v>
      </c>
      <c r="C310" s="86" t="s">
        <v>26</v>
      </c>
      <c r="D310" s="199" t="s">
        <v>415</v>
      </c>
      <c r="E310" s="199"/>
      <c r="F310" s="199"/>
      <c r="G310" s="68" t="s">
        <v>81</v>
      </c>
      <c r="H310" s="68" t="s">
        <v>82</v>
      </c>
      <c r="I310" s="80">
        <f>484588.07-I311</f>
        <v>438079.94</v>
      </c>
      <c r="J310" s="68"/>
      <c r="K310" s="107"/>
      <c r="L310" s="107"/>
    </row>
    <row r="311" spans="1:16" s="13" customFormat="1" ht="30" customHeight="1" x14ac:dyDescent="0.25">
      <c r="A311" s="103">
        <v>45989</v>
      </c>
      <c r="B311" s="104" t="s">
        <v>414</v>
      </c>
      <c r="C311" s="86" t="s">
        <v>26</v>
      </c>
      <c r="D311" s="199" t="s">
        <v>416</v>
      </c>
      <c r="E311" s="199"/>
      <c r="F311" s="199"/>
      <c r="G311" s="68" t="s">
        <v>81</v>
      </c>
      <c r="H311" s="68" t="s">
        <v>82</v>
      </c>
      <c r="I311" s="68">
        <f>4207.29+5144.64+2631.6+16555.53+17969.07</f>
        <v>46508.13</v>
      </c>
      <c r="J311" s="68"/>
      <c r="K311" s="108"/>
      <c r="L311" s="108"/>
      <c r="M311" s="47"/>
    </row>
    <row r="312" spans="1:16" s="13" customFormat="1" ht="30" customHeight="1" x14ac:dyDescent="0.25">
      <c r="A312" s="103">
        <v>45989</v>
      </c>
      <c r="B312" s="104" t="s">
        <v>414</v>
      </c>
      <c r="C312" s="69" t="s">
        <v>31</v>
      </c>
      <c r="D312" s="199" t="s">
        <v>417</v>
      </c>
      <c r="E312" s="199"/>
      <c r="F312" s="199"/>
      <c r="G312" s="68" t="s">
        <v>60</v>
      </c>
      <c r="H312" s="68" t="s">
        <v>418</v>
      </c>
      <c r="I312" s="68"/>
      <c r="J312" s="68">
        <v>0.7</v>
      </c>
      <c r="K312" s="108"/>
      <c r="L312" s="108"/>
      <c r="M312" s="47"/>
    </row>
    <row r="313" spans="1:16" ht="30" customHeight="1" x14ac:dyDescent="0.45">
      <c r="A313" s="103">
        <v>45989</v>
      </c>
      <c r="B313" s="104" t="s">
        <v>414</v>
      </c>
      <c r="C313" s="69" t="s">
        <v>31</v>
      </c>
      <c r="D313" s="199" t="s">
        <v>419</v>
      </c>
      <c r="E313" s="199"/>
      <c r="F313" s="199"/>
      <c r="G313" s="68" t="s">
        <v>60</v>
      </c>
      <c r="H313" s="68" t="s">
        <v>61</v>
      </c>
      <c r="I313" s="68"/>
      <c r="J313" s="68">
        <v>45.98</v>
      </c>
      <c r="K313" s="107"/>
      <c r="L313" s="107"/>
    </row>
    <row r="314" spans="1:16" ht="30" customHeight="1" x14ac:dyDescent="0.45">
      <c r="A314" s="103">
        <v>45989</v>
      </c>
      <c r="B314" s="104" t="s">
        <v>414</v>
      </c>
      <c r="C314" s="86" t="s">
        <v>26</v>
      </c>
      <c r="D314" s="200" t="s">
        <v>420</v>
      </c>
      <c r="E314" s="201"/>
      <c r="F314" s="202"/>
      <c r="G314" s="68" t="s">
        <v>81</v>
      </c>
      <c r="H314" s="68" t="s">
        <v>82</v>
      </c>
      <c r="I314" s="68">
        <f>59950.76-I315</f>
        <v>46153.840000000004</v>
      </c>
      <c r="J314" s="68"/>
      <c r="K314" s="107"/>
      <c r="L314" s="107"/>
    </row>
    <row r="315" spans="1:16" s="13" customFormat="1" ht="30" customHeight="1" x14ac:dyDescent="0.25">
      <c r="A315" s="103">
        <v>45989</v>
      </c>
      <c r="B315" s="104" t="s">
        <v>414</v>
      </c>
      <c r="C315" s="86" t="s">
        <v>26</v>
      </c>
      <c r="D315" s="200" t="s">
        <v>421</v>
      </c>
      <c r="E315" s="201"/>
      <c r="F315" s="202"/>
      <c r="G315" s="68" t="s">
        <v>81</v>
      </c>
      <c r="H315" s="68" t="s">
        <v>82</v>
      </c>
      <c r="I315" s="68">
        <f>5444.01+8352.91</f>
        <v>13796.92</v>
      </c>
      <c r="J315" s="68"/>
      <c r="K315" s="108"/>
      <c r="L315" s="108"/>
      <c r="M315" s="47"/>
    </row>
    <row r="316" spans="1:16" s="13" customFormat="1" ht="30" customHeight="1" x14ac:dyDescent="0.45">
      <c r="A316" s="103">
        <v>45989</v>
      </c>
      <c r="B316" s="104" t="s">
        <v>422</v>
      </c>
      <c r="C316" s="69" t="s">
        <v>423</v>
      </c>
      <c r="D316" s="199" t="s">
        <v>424</v>
      </c>
      <c r="E316" s="199"/>
      <c r="F316" s="199"/>
      <c r="G316" s="68" t="s">
        <v>266</v>
      </c>
      <c r="H316" s="104" t="s">
        <v>74</v>
      </c>
      <c r="I316" s="68">
        <v>7800</v>
      </c>
      <c r="J316" s="68"/>
      <c r="K316" s="108"/>
      <c r="L316" s="109"/>
      <c r="M316" s="109"/>
      <c r="N316" s="109"/>
      <c r="O316" s="107"/>
      <c r="P316" s="108"/>
    </row>
    <row r="317" spans="1:16" s="13" customFormat="1" ht="30" customHeight="1" x14ac:dyDescent="0.25">
      <c r="A317" s="103">
        <v>45989</v>
      </c>
      <c r="B317" s="104" t="s">
        <v>414</v>
      </c>
      <c r="C317" s="86" t="s">
        <v>31</v>
      </c>
      <c r="D317" s="200" t="s">
        <v>425</v>
      </c>
      <c r="E317" s="201"/>
      <c r="F317" s="202"/>
      <c r="G317" s="68" t="s">
        <v>81</v>
      </c>
      <c r="H317" s="104" t="s">
        <v>82</v>
      </c>
      <c r="I317" s="68">
        <v>302.8</v>
      </c>
      <c r="J317" s="68"/>
      <c r="K317" s="108"/>
      <c r="L317" s="109"/>
      <c r="M317" s="109"/>
      <c r="N317" s="109"/>
      <c r="O317" s="108"/>
      <c r="P317" s="108"/>
    </row>
    <row r="318" spans="1:16" s="13" customFormat="1" ht="30" customHeight="1" x14ac:dyDescent="0.25">
      <c r="A318" s="103">
        <v>45989</v>
      </c>
      <c r="B318" s="104" t="s">
        <v>414</v>
      </c>
      <c r="C318" s="86" t="s">
        <v>26</v>
      </c>
      <c r="D318" s="200" t="s">
        <v>426</v>
      </c>
      <c r="E318" s="201"/>
      <c r="F318" s="202"/>
      <c r="G318" s="68" t="s">
        <v>81</v>
      </c>
      <c r="H318" s="104" t="s">
        <v>82</v>
      </c>
      <c r="I318" s="68">
        <v>359.94</v>
      </c>
      <c r="J318" s="68"/>
      <c r="K318" s="108"/>
      <c r="L318" s="109"/>
      <c r="M318" s="109"/>
      <c r="N318" s="109"/>
      <c r="O318" s="108"/>
      <c r="P318" s="108"/>
    </row>
    <row r="319" spans="1:16" s="13" customFormat="1" ht="30" customHeight="1" x14ac:dyDescent="0.45">
      <c r="A319" s="103">
        <v>45989</v>
      </c>
      <c r="B319" s="104" t="s">
        <v>414</v>
      </c>
      <c r="C319" s="69" t="s">
        <v>26</v>
      </c>
      <c r="D319" s="200" t="s">
        <v>427</v>
      </c>
      <c r="E319" s="201"/>
      <c r="F319" s="202"/>
      <c r="G319" s="135" t="s">
        <v>81</v>
      </c>
      <c r="H319" s="104" t="s">
        <v>82</v>
      </c>
      <c r="I319" s="80">
        <v>2163.25</v>
      </c>
      <c r="J319" s="68"/>
      <c r="K319" s="108"/>
      <c r="L319" s="109"/>
      <c r="M319" s="109"/>
      <c r="N319" s="109"/>
      <c r="O319" s="108"/>
      <c r="P319" s="108"/>
    </row>
    <row r="320" spans="1:16" s="13" customFormat="1" ht="30" customHeight="1" x14ac:dyDescent="0.45">
      <c r="A320" s="103">
        <v>45989</v>
      </c>
      <c r="B320" s="104" t="s">
        <v>414</v>
      </c>
      <c r="C320" s="86" t="s">
        <v>31</v>
      </c>
      <c r="D320" s="200" t="s">
        <v>428</v>
      </c>
      <c r="E320" s="201"/>
      <c r="F320" s="202"/>
      <c r="G320" s="135" t="s">
        <v>81</v>
      </c>
      <c r="H320" s="104" t="s">
        <v>82</v>
      </c>
      <c r="I320" s="80">
        <v>1866.67</v>
      </c>
      <c r="J320" s="68"/>
      <c r="K320" s="108"/>
      <c r="L320" s="109"/>
      <c r="M320" s="109"/>
      <c r="N320" s="109"/>
      <c r="O320" s="108"/>
      <c r="P320" s="108"/>
    </row>
    <row r="321" spans="1:16" s="13" customFormat="1" ht="30" customHeight="1" x14ac:dyDescent="0.45">
      <c r="A321" s="103">
        <v>45989</v>
      </c>
      <c r="B321" s="104" t="s">
        <v>414</v>
      </c>
      <c r="C321" s="86" t="s">
        <v>31</v>
      </c>
      <c r="D321" s="200" t="s">
        <v>429</v>
      </c>
      <c r="E321" s="201"/>
      <c r="F321" s="202"/>
      <c r="G321" s="135" t="s">
        <v>55</v>
      </c>
      <c r="H321" s="68" t="s">
        <v>430</v>
      </c>
      <c r="I321" s="80">
        <v>39540</v>
      </c>
      <c r="J321" s="68"/>
      <c r="K321" s="108"/>
      <c r="L321" s="109"/>
      <c r="M321" s="109"/>
      <c r="N321" s="109"/>
      <c r="O321" s="108"/>
      <c r="P321" s="108"/>
    </row>
    <row r="322" spans="1:16" s="13" customFormat="1" ht="30" customHeight="1" x14ac:dyDescent="0.25">
      <c r="A322" s="103">
        <v>45989</v>
      </c>
      <c r="B322" s="104" t="s">
        <v>414</v>
      </c>
      <c r="C322" s="86" t="s">
        <v>31</v>
      </c>
      <c r="D322" s="200" t="s">
        <v>431</v>
      </c>
      <c r="E322" s="201"/>
      <c r="F322" s="202"/>
      <c r="G322" s="68" t="s">
        <v>108</v>
      </c>
      <c r="H322" s="68" t="s">
        <v>430</v>
      </c>
      <c r="I322" s="80">
        <v>112425</v>
      </c>
      <c r="J322" s="68"/>
      <c r="K322" s="108"/>
      <c r="L322" s="109"/>
      <c r="M322" s="109"/>
      <c r="N322" s="109"/>
      <c r="O322" s="108"/>
      <c r="P322" s="108"/>
    </row>
    <row r="323" spans="1:16" ht="30" customHeight="1" x14ac:dyDescent="0.45">
      <c r="A323" s="103">
        <v>45989</v>
      </c>
      <c r="B323" s="104" t="s">
        <v>414</v>
      </c>
      <c r="C323" s="86" t="s">
        <v>31</v>
      </c>
      <c r="D323" s="200" t="s">
        <v>432</v>
      </c>
      <c r="E323" s="201"/>
      <c r="F323" s="202"/>
      <c r="G323" s="68" t="s">
        <v>108</v>
      </c>
      <c r="H323" s="68" t="s">
        <v>34</v>
      </c>
      <c r="I323" s="80">
        <v>52675</v>
      </c>
      <c r="J323" s="68"/>
      <c r="K323" s="107"/>
      <c r="L323" s="109"/>
      <c r="M323" s="109"/>
      <c r="N323" s="109"/>
      <c r="O323" s="108"/>
      <c r="P323" s="108"/>
    </row>
    <row r="324" spans="1:16" ht="30" customHeight="1" x14ac:dyDescent="0.45">
      <c r="A324" s="103">
        <v>45989</v>
      </c>
      <c r="B324" s="104" t="s">
        <v>414</v>
      </c>
      <c r="C324" s="86" t="s">
        <v>31</v>
      </c>
      <c r="D324" s="200" t="s">
        <v>433</v>
      </c>
      <c r="E324" s="201"/>
      <c r="F324" s="202"/>
      <c r="G324" s="68" t="s">
        <v>108</v>
      </c>
      <c r="H324" s="68" t="s">
        <v>74</v>
      </c>
      <c r="I324" s="80">
        <v>96972.479999999996</v>
      </c>
      <c r="J324" s="68"/>
      <c r="K324" s="107"/>
      <c r="L324" s="109"/>
      <c r="M324" s="109"/>
      <c r="N324" s="109"/>
      <c r="O324" s="108"/>
      <c r="P324" s="108"/>
    </row>
    <row r="325" spans="1:16" ht="30" customHeight="1" x14ac:dyDescent="0.45">
      <c r="A325" s="103">
        <v>45989</v>
      </c>
      <c r="B325" s="104" t="s">
        <v>414</v>
      </c>
      <c r="C325" s="86" t="s">
        <v>31</v>
      </c>
      <c r="D325" s="200" t="s">
        <v>434</v>
      </c>
      <c r="E325" s="201"/>
      <c r="F325" s="202"/>
      <c r="G325" s="68" t="s">
        <v>108</v>
      </c>
      <c r="H325" s="68" t="s">
        <v>34</v>
      </c>
      <c r="I325" s="80">
        <v>209</v>
      </c>
      <c r="J325" s="68"/>
      <c r="K325" s="107"/>
      <c r="L325" s="109"/>
      <c r="M325" s="109"/>
      <c r="N325" s="109"/>
      <c r="O325" s="108"/>
      <c r="P325" s="108"/>
    </row>
    <row r="326" spans="1:16" ht="30" customHeight="1" x14ac:dyDescent="0.45">
      <c r="A326" s="103">
        <v>45989</v>
      </c>
      <c r="B326" s="104" t="s">
        <v>414</v>
      </c>
      <c r="C326" s="86" t="s">
        <v>31</v>
      </c>
      <c r="D326" s="200" t="s">
        <v>435</v>
      </c>
      <c r="E326" s="201"/>
      <c r="F326" s="202"/>
      <c r="G326" s="68" t="s">
        <v>108</v>
      </c>
      <c r="H326" s="68" t="s">
        <v>74</v>
      </c>
      <c r="I326" s="80">
        <v>56499.839999999997</v>
      </c>
      <c r="J326" s="68"/>
      <c r="K326" s="107"/>
      <c r="L326" s="109"/>
      <c r="M326" s="109"/>
      <c r="N326" s="109"/>
      <c r="O326" s="108"/>
      <c r="P326" s="108"/>
    </row>
    <row r="327" spans="1:16" ht="30" customHeight="1" x14ac:dyDescent="0.45">
      <c r="A327" s="103">
        <v>45989</v>
      </c>
      <c r="B327" s="104" t="s">
        <v>414</v>
      </c>
      <c r="C327" s="86" t="s">
        <v>31</v>
      </c>
      <c r="D327" s="200" t="s">
        <v>436</v>
      </c>
      <c r="E327" s="201"/>
      <c r="F327" s="202"/>
      <c r="G327" s="68" t="s">
        <v>108</v>
      </c>
      <c r="H327" s="68" t="s">
        <v>34</v>
      </c>
      <c r="I327" s="80">
        <v>945</v>
      </c>
      <c r="J327" s="68"/>
      <c r="K327" s="107"/>
      <c r="L327" s="109"/>
      <c r="M327" s="109"/>
      <c r="N327" s="109"/>
      <c r="O327" s="108"/>
      <c r="P327" s="110"/>
    </row>
    <row r="328" spans="1:16" ht="30" customHeight="1" x14ac:dyDescent="0.45">
      <c r="A328" s="103">
        <v>45989</v>
      </c>
      <c r="B328" s="104" t="s">
        <v>414</v>
      </c>
      <c r="C328" s="86" t="s">
        <v>31</v>
      </c>
      <c r="D328" s="200" t="s">
        <v>437</v>
      </c>
      <c r="E328" s="201"/>
      <c r="F328" s="202"/>
      <c r="G328" s="68" t="s">
        <v>266</v>
      </c>
      <c r="H328" s="68" t="s">
        <v>74</v>
      </c>
      <c r="I328" s="80">
        <v>3758.83</v>
      </c>
      <c r="J328" s="68"/>
      <c r="K328" s="107"/>
      <c r="L328" s="109"/>
      <c r="M328" s="109"/>
      <c r="N328" s="109"/>
      <c r="O328" s="108"/>
      <c r="P328" s="110"/>
    </row>
    <row r="329" spans="1:16" ht="30" customHeight="1" x14ac:dyDescent="0.45">
      <c r="A329" s="103">
        <v>45989</v>
      </c>
      <c r="B329" s="104" t="s">
        <v>414</v>
      </c>
      <c r="C329" s="86" t="s">
        <v>31</v>
      </c>
      <c r="D329" s="200" t="s">
        <v>438</v>
      </c>
      <c r="E329" s="201"/>
      <c r="F329" s="202"/>
      <c r="G329" s="68" t="s">
        <v>266</v>
      </c>
      <c r="H329" s="68" t="s">
        <v>74</v>
      </c>
      <c r="I329" s="80">
        <v>3766.29</v>
      </c>
      <c r="J329" s="68"/>
      <c r="K329" s="107"/>
      <c r="L329" s="109"/>
      <c r="M329" s="109"/>
      <c r="N329" s="109"/>
      <c r="O329" s="108"/>
      <c r="P329" s="110"/>
    </row>
    <row r="330" spans="1:16" ht="30" customHeight="1" x14ac:dyDescent="0.45">
      <c r="A330" s="103">
        <v>45989</v>
      </c>
      <c r="B330" s="104" t="s">
        <v>414</v>
      </c>
      <c r="C330" s="86" t="s">
        <v>31</v>
      </c>
      <c r="D330" s="200" t="s">
        <v>439</v>
      </c>
      <c r="E330" s="201"/>
      <c r="F330" s="202"/>
      <c r="G330" s="68" t="s">
        <v>78</v>
      </c>
      <c r="H330" s="104" t="s">
        <v>74</v>
      </c>
      <c r="I330" s="80">
        <v>3766.29</v>
      </c>
      <c r="J330" s="68"/>
      <c r="K330" s="107"/>
      <c r="L330" s="107"/>
    </row>
    <row r="331" spans="1:16" ht="30" customHeight="1" x14ac:dyDescent="0.45">
      <c r="A331" s="103">
        <v>45989</v>
      </c>
      <c r="B331" s="104" t="s">
        <v>414</v>
      </c>
      <c r="C331" s="86" t="s">
        <v>31</v>
      </c>
      <c r="D331" s="200" t="s">
        <v>440</v>
      </c>
      <c r="E331" s="201"/>
      <c r="F331" s="202"/>
      <c r="G331" s="68" t="s">
        <v>78</v>
      </c>
      <c r="H331" s="104" t="s">
        <v>74</v>
      </c>
      <c r="I331" s="80">
        <v>3781.21</v>
      </c>
      <c r="J331" s="68"/>
      <c r="K331" s="107"/>
      <c r="L331" s="107"/>
    </row>
    <row r="332" spans="1:16" ht="30" customHeight="1" x14ac:dyDescent="0.45">
      <c r="A332" s="103">
        <v>45989</v>
      </c>
      <c r="B332" s="104" t="s">
        <v>414</v>
      </c>
      <c r="C332" s="86" t="s">
        <v>31</v>
      </c>
      <c r="D332" s="200" t="s">
        <v>441</v>
      </c>
      <c r="E332" s="201"/>
      <c r="F332" s="202"/>
      <c r="G332" s="68" t="s">
        <v>108</v>
      </c>
      <c r="H332" s="68" t="s">
        <v>74</v>
      </c>
      <c r="I332" s="80">
        <v>4785</v>
      </c>
      <c r="J332" s="68"/>
      <c r="K332" s="107"/>
      <c r="L332" s="107"/>
    </row>
    <row r="333" spans="1:16" ht="30" customHeight="1" x14ac:dyDescent="0.45">
      <c r="A333" s="103">
        <v>45989</v>
      </c>
      <c r="B333" s="104" t="s">
        <v>414</v>
      </c>
      <c r="C333" s="86" t="s">
        <v>442</v>
      </c>
      <c r="D333" s="200" t="s">
        <v>443</v>
      </c>
      <c r="E333" s="201"/>
      <c r="F333" s="202"/>
      <c r="G333" s="68" t="s">
        <v>55</v>
      </c>
      <c r="H333" s="104" t="s">
        <v>56</v>
      </c>
      <c r="I333" s="80">
        <v>5590.63</v>
      </c>
      <c r="J333" s="68"/>
      <c r="K333" s="107"/>
      <c r="L333" s="108"/>
      <c r="N333" s="13"/>
      <c r="O333" s="13"/>
      <c r="P333" s="13"/>
    </row>
    <row r="334" spans="1:16" ht="30" customHeight="1" x14ac:dyDescent="0.65">
      <c r="A334" s="103">
        <v>45989</v>
      </c>
      <c r="B334" s="104" t="s">
        <v>414</v>
      </c>
      <c r="C334" s="86" t="s">
        <v>442</v>
      </c>
      <c r="D334" s="200" t="s">
        <v>444</v>
      </c>
      <c r="E334" s="201"/>
      <c r="F334" s="202"/>
      <c r="G334" s="68" t="s">
        <v>55</v>
      </c>
      <c r="H334" s="104" t="s">
        <v>56</v>
      </c>
      <c r="I334" s="80">
        <v>3945.89</v>
      </c>
      <c r="J334" s="68"/>
      <c r="K334" s="107"/>
      <c r="L334" s="107"/>
      <c r="M334" s="106"/>
    </row>
    <row r="335" spans="1:16" s="13" customFormat="1" ht="30" customHeight="1" x14ac:dyDescent="0.25">
      <c r="A335" s="103">
        <v>45989</v>
      </c>
      <c r="B335" s="104" t="s">
        <v>414</v>
      </c>
      <c r="C335" s="86" t="s">
        <v>442</v>
      </c>
      <c r="D335" s="200" t="s">
        <v>445</v>
      </c>
      <c r="E335" s="201"/>
      <c r="F335" s="202"/>
      <c r="G335" s="68" t="s">
        <v>55</v>
      </c>
      <c r="H335" s="104" t="s">
        <v>56</v>
      </c>
      <c r="I335" s="80">
        <v>16026.24</v>
      </c>
      <c r="J335" s="68"/>
      <c r="K335" s="108"/>
      <c r="L335" s="108"/>
      <c r="M335" s="47"/>
    </row>
    <row r="336" spans="1:16" ht="30" customHeight="1" x14ac:dyDescent="0.45">
      <c r="A336" s="103">
        <v>45989</v>
      </c>
      <c r="B336" s="104" t="s">
        <v>414</v>
      </c>
      <c r="C336" s="86" t="s">
        <v>442</v>
      </c>
      <c r="D336" s="200" t="s">
        <v>446</v>
      </c>
      <c r="E336" s="201"/>
      <c r="F336" s="202"/>
      <c r="G336" s="68" t="s">
        <v>55</v>
      </c>
      <c r="H336" s="104" t="s">
        <v>56</v>
      </c>
      <c r="I336" s="80">
        <v>126.36</v>
      </c>
      <c r="J336" s="68"/>
      <c r="K336" s="107"/>
      <c r="L336" s="107"/>
    </row>
    <row r="337" spans="1:18" s="13" customFormat="1" ht="30" customHeight="1" x14ac:dyDescent="0.45">
      <c r="A337" s="103">
        <v>45989</v>
      </c>
      <c r="B337" s="104" t="s">
        <v>414</v>
      </c>
      <c r="C337" s="86" t="s">
        <v>442</v>
      </c>
      <c r="D337" s="200" t="s">
        <v>447</v>
      </c>
      <c r="E337" s="201"/>
      <c r="F337" s="202"/>
      <c r="G337" s="68" t="s">
        <v>55</v>
      </c>
      <c r="H337" s="104" t="s">
        <v>56</v>
      </c>
      <c r="I337" s="80">
        <v>2129.7800000000002</v>
      </c>
      <c r="J337" s="68"/>
      <c r="K337" s="108"/>
      <c r="L337" s="107"/>
      <c r="M337" s="47"/>
      <c r="N337"/>
      <c r="O337"/>
      <c r="P337"/>
    </row>
    <row r="338" spans="1:18" ht="30" customHeight="1" x14ac:dyDescent="0.45">
      <c r="A338" s="103">
        <v>45989</v>
      </c>
      <c r="B338" s="104" t="s">
        <v>414</v>
      </c>
      <c r="C338" s="86" t="s">
        <v>442</v>
      </c>
      <c r="D338" s="200" t="s">
        <v>448</v>
      </c>
      <c r="E338" s="201"/>
      <c r="F338" s="202"/>
      <c r="G338" s="68" t="s">
        <v>55</v>
      </c>
      <c r="H338" s="104" t="s">
        <v>56</v>
      </c>
      <c r="I338" s="80">
        <v>264.81</v>
      </c>
      <c r="J338" s="68"/>
      <c r="K338" s="107"/>
      <c r="L338" s="107"/>
    </row>
    <row r="339" spans="1:18" ht="30" customHeight="1" x14ac:dyDescent="0.45">
      <c r="A339" s="103">
        <v>45989</v>
      </c>
      <c r="B339" s="104" t="s">
        <v>414</v>
      </c>
      <c r="C339" s="86" t="s">
        <v>442</v>
      </c>
      <c r="D339" s="200" t="s">
        <v>449</v>
      </c>
      <c r="E339" s="201"/>
      <c r="F339" s="202"/>
      <c r="G339" s="135" t="s">
        <v>55</v>
      </c>
      <c r="H339" s="104" t="s">
        <v>56</v>
      </c>
      <c r="I339" s="80">
        <v>62.24</v>
      </c>
      <c r="J339" s="68"/>
      <c r="K339" s="107"/>
      <c r="L339" s="107"/>
    </row>
    <row r="340" spans="1:18" ht="30" customHeight="1" x14ac:dyDescent="0.45">
      <c r="A340" s="103">
        <v>45989</v>
      </c>
      <c r="B340" s="104" t="s">
        <v>414</v>
      </c>
      <c r="C340" s="86" t="s">
        <v>442</v>
      </c>
      <c r="D340" s="200" t="s">
        <v>450</v>
      </c>
      <c r="E340" s="201"/>
      <c r="F340" s="202"/>
      <c r="G340" s="135" t="s">
        <v>60</v>
      </c>
      <c r="H340" s="104" t="s">
        <v>61</v>
      </c>
      <c r="I340" s="80">
        <v>189974.91</v>
      </c>
      <c r="J340" s="68"/>
      <c r="K340" s="107"/>
      <c r="L340" s="107"/>
    </row>
    <row r="341" spans="1:18" ht="30" customHeight="1" x14ac:dyDescent="0.45">
      <c r="A341" s="103">
        <v>45989</v>
      </c>
      <c r="B341" s="104" t="s">
        <v>414</v>
      </c>
      <c r="C341" s="86" t="s">
        <v>442</v>
      </c>
      <c r="D341" s="200" t="s">
        <v>451</v>
      </c>
      <c r="E341" s="201"/>
      <c r="F341" s="202"/>
      <c r="G341" s="135" t="s">
        <v>60</v>
      </c>
      <c r="H341" s="104" t="s">
        <v>418</v>
      </c>
      <c r="I341" s="80">
        <v>115866.46</v>
      </c>
      <c r="J341" s="68"/>
      <c r="K341" s="107"/>
      <c r="L341" s="107"/>
    </row>
    <row r="342" spans="1:18" ht="30" customHeight="1" x14ac:dyDescent="0.45">
      <c r="A342" s="103">
        <v>45989</v>
      </c>
      <c r="B342" s="104" t="s">
        <v>414</v>
      </c>
      <c r="C342" s="86" t="s">
        <v>442</v>
      </c>
      <c r="D342" s="200" t="s">
        <v>452</v>
      </c>
      <c r="E342" s="201"/>
      <c r="F342" s="202"/>
      <c r="G342" s="68" t="s">
        <v>60</v>
      </c>
      <c r="H342" s="68" t="s">
        <v>430</v>
      </c>
      <c r="I342" s="80">
        <v>7959.85</v>
      </c>
      <c r="J342" s="68"/>
      <c r="K342" s="107"/>
      <c r="L342" s="107"/>
    </row>
    <row r="343" spans="1:18" ht="30" customHeight="1" x14ac:dyDescent="0.45">
      <c r="A343" s="103">
        <v>45989</v>
      </c>
      <c r="B343" s="104" t="s">
        <v>414</v>
      </c>
      <c r="C343" s="86" t="s">
        <v>442</v>
      </c>
      <c r="D343" s="200" t="s">
        <v>453</v>
      </c>
      <c r="E343" s="201"/>
      <c r="F343" s="202"/>
      <c r="G343" s="135" t="s">
        <v>117</v>
      </c>
      <c r="H343" s="104" t="s">
        <v>56</v>
      </c>
      <c r="I343" s="80">
        <v>110.88</v>
      </c>
      <c r="J343" s="68"/>
      <c r="K343" s="107"/>
      <c r="L343" s="107"/>
    </row>
    <row r="344" spans="1:18" ht="30" customHeight="1" x14ac:dyDescent="0.45">
      <c r="A344" s="103">
        <v>45989</v>
      </c>
      <c r="B344" s="104" t="s">
        <v>414</v>
      </c>
      <c r="C344" s="86" t="s">
        <v>442</v>
      </c>
      <c r="D344" s="200" t="s">
        <v>454</v>
      </c>
      <c r="E344" s="201"/>
      <c r="F344" s="202"/>
      <c r="G344" s="135" t="s">
        <v>55</v>
      </c>
      <c r="H344" s="104" t="s">
        <v>56</v>
      </c>
      <c r="I344" s="80">
        <v>174.76</v>
      </c>
      <c r="J344" s="68"/>
      <c r="K344" s="107"/>
      <c r="L344" s="107"/>
    </row>
    <row r="345" spans="1:18" ht="30" customHeight="1" x14ac:dyDescent="0.45">
      <c r="A345" s="103">
        <v>45989</v>
      </c>
      <c r="B345" s="104" t="s">
        <v>455</v>
      </c>
      <c r="C345" s="69" t="s">
        <v>241</v>
      </c>
      <c r="D345" s="199" t="s">
        <v>59</v>
      </c>
      <c r="E345" s="199"/>
      <c r="F345" s="199"/>
      <c r="G345" s="135" t="s">
        <v>60</v>
      </c>
      <c r="H345" s="104" t="s">
        <v>61</v>
      </c>
      <c r="I345" s="80">
        <v>118.72</v>
      </c>
      <c r="J345" s="68"/>
      <c r="K345" s="107"/>
      <c r="L345" s="107"/>
    </row>
    <row r="346" spans="1:18" ht="30" customHeight="1" x14ac:dyDescent="0.45">
      <c r="A346" s="103">
        <v>45989</v>
      </c>
      <c r="B346" s="104" t="s">
        <v>456</v>
      </c>
      <c r="C346" s="69" t="s">
        <v>457</v>
      </c>
      <c r="D346" s="199" t="s">
        <v>77</v>
      </c>
      <c r="E346" s="199"/>
      <c r="F346" s="199"/>
      <c r="G346" s="135" t="s">
        <v>78</v>
      </c>
      <c r="H346" s="104" t="s">
        <v>74</v>
      </c>
      <c r="I346" s="80">
        <v>2120.23</v>
      </c>
      <c r="J346" s="68"/>
      <c r="K346" s="107"/>
      <c r="L346" s="107"/>
    </row>
    <row r="347" spans="1:18" ht="30" customHeight="1" x14ac:dyDescent="0.45">
      <c r="A347" s="103">
        <v>45989</v>
      </c>
      <c r="B347" s="104" t="s">
        <v>458</v>
      </c>
      <c r="C347" s="86" t="s">
        <v>459</v>
      </c>
      <c r="D347" s="199" t="s">
        <v>413</v>
      </c>
      <c r="E347" s="199"/>
      <c r="F347" s="199"/>
      <c r="G347" s="68" t="s">
        <v>55</v>
      </c>
      <c r="H347" s="104" t="s">
        <v>56</v>
      </c>
      <c r="I347" s="80">
        <v>284.39999999999998</v>
      </c>
      <c r="J347" s="68"/>
      <c r="K347" s="107"/>
      <c r="L347" s="107"/>
    </row>
    <row r="348" spans="1:18" ht="30" customHeight="1" x14ac:dyDescent="0.45">
      <c r="A348" s="103">
        <v>45989</v>
      </c>
      <c r="B348" s="104" t="s">
        <v>460</v>
      </c>
      <c r="C348" s="86" t="s">
        <v>461</v>
      </c>
      <c r="D348" s="199" t="s">
        <v>462</v>
      </c>
      <c r="E348" s="199"/>
      <c r="F348" s="199"/>
      <c r="G348" s="68" t="s">
        <v>55</v>
      </c>
      <c r="H348" s="104" t="s">
        <v>56</v>
      </c>
      <c r="I348" s="80">
        <v>3994</v>
      </c>
      <c r="J348" s="68"/>
      <c r="K348" s="107"/>
      <c r="L348" s="107"/>
    </row>
    <row r="349" spans="1:18" ht="30" customHeight="1" x14ac:dyDescent="0.45">
      <c r="A349" s="103">
        <v>45989</v>
      </c>
      <c r="B349" s="104" t="s">
        <v>463</v>
      </c>
      <c r="C349" s="86" t="s">
        <v>464</v>
      </c>
      <c r="D349" s="199" t="s">
        <v>77</v>
      </c>
      <c r="E349" s="199"/>
      <c r="F349" s="199"/>
      <c r="G349" s="68" t="s">
        <v>78</v>
      </c>
      <c r="H349" s="104" t="s">
        <v>74</v>
      </c>
      <c r="I349" s="80">
        <v>7077.92</v>
      </c>
      <c r="J349" s="68"/>
      <c r="K349" s="107"/>
      <c r="L349" s="107"/>
    </row>
    <row r="350" spans="1:18" ht="30" customHeight="1" x14ac:dyDescent="0.45">
      <c r="A350" s="103">
        <v>45989</v>
      </c>
      <c r="B350" s="104" t="s">
        <v>465</v>
      </c>
      <c r="C350" s="86" t="s">
        <v>335</v>
      </c>
      <c r="D350" s="199" t="s">
        <v>466</v>
      </c>
      <c r="E350" s="199"/>
      <c r="F350" s="199"/>
      <c r="G350" s="68" t="s">
        <v>28</v>
      </c>
      <c r="H350" s="68" t="s">
        <v>74</v>
      </c>
      <c r="I350" s="80">
        <v>859.37</v>
      </c>
      <c r="J350" s="68"/>
      <c r="K350" s="107"/>
      <c r="L350" s="107"/>
    </row>
    <row r="351" spans="1:18" ht="27.6" customHeight="1" x14ac:dyDescent="0.45">
      <c r="A351" s="142" t="s">
        <v>35</v>
      </c>
      <c r="B351" s="143"/>
      <c r="C351" s="143"/>
      <c r="D351" s="143"/>
      <c r="E351" s="143"/>
      <c r="F351" s="143"/>
      <c r="G351" s="143"/>
      <c r="H351" s="143"/>
      <c r="I351" s="21">
        <f>SUM(I17:I350)</f>
        <v>3966563.6199999969</v>
      </c>
      <c r="J351" s="111"/>
      <c r="K351" s="112"/>
      <c r="L351" s="113"/>
      <c r="M351" s="29"/>
      <c r="N351" s="47"/>
      <c r="R351" s="114"/>
    </row>
    <row r="352" spans="1:18" ht="27.6" customHeight="1" x14ac:dyDescent="0.45">
      <c r="A352" s="149" t="s">
        <v>24</v>
      </c>
      <c r="B352" s="150"/>
      <c r="C352" s="150"/>
      <c r="D352" s="150"/>
      <c r="E352" s="150"/>
      <c r="F352" s="150"/>
      <c r="G352" s="150"/>
      <c r="H352" s="150"/>
      <c r="I352" s="151"/>
      <c r="J352" s="115">
        <f>SUM(J17:J351)</f>
        <v>4200811.4600000009</v>
      </c>
      <c r="K352" s="113"/>
      <c r="L352" s="116"/>
    </row>
    <row r="353" spans="1:220" ht="27.6" customHeight="1" x14ac:dyDescent="0.5">
      <c r="A353" s="142" t="s">
        <v>36</v>
      </c>
      <c r="B353" s="143"/>
      <c r="C353" s="143"/>
      <c r="D353" s="143"/>
      <c r="E353" s="143"/>
      <c r="F353" s="143"/>
      <c r="G353" s="143"/>
      <c r="H353" s="143"/>
      <c r="I353" s="145"/>
      <c r="J353" s="115">
        <v>745.37</v>
      </c>
      <c r="K353" s="117"/>
      <c r="L353" s="113"/>
      <c r="N353" s="118"/>
    </row>
    <row r="354" spans="1:220" ht="27.6" customHeight="1" x14ac:dyDescent="0.45">
      <c r="A354" s="142" t="s">
        <v>37</v>
      </c>
      <c r="B354" s="143"/>
      <c r="C354" s="143"/>
      <c r="D354" s="143"/>
      <c r="E354" s="143"/>
      <c r="F354" s="143"/>
      <c r="G354" s="143"/>
      <c r="H354" s="143"/>
      <c r="I354" s="145"/>
      <c r="J354" s="115">
        <v>5730858.71</v>
      </c>
      <c r="K354" s="116"/>
      <c r="L354" s="117"/>
      <c r="M354" s="119"/>
    </row>
    <row r="355" spans="1:220" ht="27.6" customHeight="1" x14ac:dyDescent="0.45">
      <c r="A355" s="142" t="s">
        <v>467</v>
      </c>
      <c r="B355" s="143"/>
      <c r="C355" s="143"/>
      <c r="D355" s="143"/>
      <c r="E355" s="143"/>
      <c r="F355" s="143"/>
      <c r="G355" s="143"/>
      <c r="H355" s="143"/>
      <c r="I355" s="145"/>
      <c r="J355" s="120">
        <v>81878.09</v>
      </c>
      <c r="K355" s="121"/>
      <c r="M355" s="122"/>
      <c r="O355" s="123"/>
    </row>
    <row r="356" spans="1:220" ht="30" customHeight="1" x14ac:dyDescent="0.45">
      <c r="A356" s="142" t="s">
        <v>39</v>
      </c>
      <c r="B356" s="143"/>
      <c r="C356" s="143"/>
      <c r="D356" s="143"/>
      <c r="E356" s="143"/>
      <c r="F356" s="143"/>
      <c r="G356" s="143"/>
      <c r="H356" s="143"/>
      <c r="I356" s="145"/>
      <c r="J356" s="115">
        <f>J14+J352+J15-I351+J355</f>
        <v>5731604.0800000038</v>
      </c>
      <c r="K356" s="117"/>
      <c r="L356" s="50"/>
      <c r="O356" s="123"/>
    </row>
    <row r="357" spans="1:220" ht="31.5" customHeight="1" x14ac:dyDescent="0.45">
      <c r="A357" s="50"/>
      <c r="B357" s="124"/>
      <c r="C357" s="125"/>
      <c r="D357" s="50"/>
      <c r="E357" s="50"/>
      <c r="F357" s="50"/>
      <c r="G357" s="50"/>
      <c r="H357" s="50"/>
      <c r="I357" s="50"/>
      <c r="L357" s="26"/>
      <c r="O357" s="123"/>
      <c r="Q357" s="126"/>
    </row>
    <row r="358" spans="1:220" s="47" customFormat="1" ht="28.5" customHeight="1" x14ac:dyDescent="0.45">
      <c r="A358" s="50"/>
      <c r="B358" s="127"/>
      <c r="C358" s="125"/>
      <c r="D358" s="50"/>
      <c r="E358" s="50"/>
      <c r="F358" s="50"/>
      <c r="G358" s="50"/>
      <c r="H358" s="50"/>
      <c r="I358" s="50"/>
      <c r="J358" s="128"/>
      <c r="K358" s="50"/>
      <c r="L358" s="50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</row>
    <row r="359" spans="1:220" s="47" customFormat="1" ht="28.5" customHeight="1" x14ac:dyDescent="0.45">
      <c r="A359" s="50"/>
      <c r="B359" s="127"/>
      <c r="C359" s="125"/>
      <c r="D359" s="50"/>
      <c r="E359" s="50"/>
      <c r="F359" s="50"/>
      <c r="G359" s="50"/>
      <c r="H359" s="50"/>
      <c r="I359" s="50"/>
      <c r="J359" s="128"/>
      <c r="K359" s="50"/>
      <c r="L359" s="50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</row>
    <row r="360" spans="1:220" s="47" customFormat="1" ht="28.5" customHeight="1" x14ac:dyDescent="0.45">
      <c r="A360" s="50"/>
      <c r="B360" s="127"/>
      <c r="C360" s="125"/>
      <c r="D360" s="50"/>
      <c r="E360" s="50"/>
      <c r="F360" s="50"/>
      <c r="G360" s="50"/>
      <c r="H360" s="50"/>
      <c r="I360" s="50"/>
      <c r="J360" s="128"/>
      <c r="K360" s="50"/>
      <c r="L360" s="5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</row>
    <row r="361" spans="1:220" s="47" customFormat="1" ht="28.5" customHeight="1" x14ac:dyDescent="0.45">
      <c r="A361" s="50"/>
      <c r="B361" s="127"/>
      <c r="C361" s="125"/>
      <c r="D361" s="50"/>
      <c r="E361" s="50"/>
      <c r="F361" s="50"/>
      <c r="G361" s="50"/>
      <c r="H361" s="50"/>
      <c r="I361" s="50"/>
      <c r="J361" s="128"/>
      <c r="K361" s="50"/>
      <c r="L361" s="50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</row>
    <row r="362" spans="1:220" s="47" customFormat="1" ht="28.5" customHeight="1" x14ac:dyDescent="0.45">
      <c r="A362" s="50"/>
      <c r="B362" s="127"/>
      <c r="C362" s="125"/>
      <c r="D362" s="50"/>
      <c r="E362" s="50"/>
      <c r="F362" s="50"/>
      <c r="G362" s="50"/>
      <c r="H362" s="50"/>
      <c r="I362" s="50"/>
      <c r="J362" s="128"/>
      <c r="K362" s="50"/>
      <c r="L362" s="50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</row>
    <row r="363" spans="1:220" s="47" customFormat="1" ht="28.5" customHeight="1" x14ac:dyDescent="0.45">
      <c r="A363" s="50"/>
      <c r="B363" s="127"/>
      <c r="C363" s="125"/>
      <c r="D363" s="50"/>
      <c r="E363" s="50"/>
      <c r="F363" s="50"/>
      <c r="G363" s="50"/>
      <c r="H363" s="50"/>
      <c r="I363" s="50"/>
      <c r="J363" s="128"/>
      <c r="K363" s="50"/>
      <c r="L363" s="50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</row>
    <row r="364" spans="1:220" s="47" customFormat="1" ht="28.5" customHeight="1" x14ac:dyDescent="0.45">
      <c r="A364" s="50"/>
      <c r="B364" s="127"/>
      <c r="C364" s="125"/>
      <c r="D364" s="50"/>
      <c r="E364" s="50"/>
      <c r="F364" s="50"/>
      <c r="G364" s="50"/>
      <c r="H364" s="50"/>
      <c r="I364" s="50"/>
      <c r="J364" s="128"/>
      <c r="K364" s="50"/>
      <c r="L364" s="50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</row>
    <row r="365" spans="1:220" s="47" customFormat="1" ht="28.5" customHeight="1" x14ac:dyDescent="0.45">
      <c r="A365" s="50"/>
      <c r="B365" s="127"/>
      <c r="C365" s="125"/>
      <c r="D365" s="50"/>
      <c r="E365" s="50"/>
      <c r="F365" s="50"/>
      <c r="G365" s="50"/>
      <c r="H365" s="50"/>
      <c r="I365" s="50"/>
      <c r="J365" s="128"/>
      <c r="K365" s="50"/>
      <c r="L365" s="50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</row>
    <row r="366" spans="1:220" s="47" customFormat="1" ht="28.5" customHeight="1" x14ac:dyDescent="0.45">
      <c r="A366" s="50"/>
      <c r="B366" s="127"/>
      <c r="C366" s="125"/>
      <c r="D366" s="50"/>
      <c r="E366" s="50"/>
      <c r="F366" s="50"/>
      <c r="G366" s="50"/>
      <c r="H366" s="50"/>
      <c r="I366" s="50"/>
      <c r="J366" s="128"/>
      <c r="K366" s="50"/>
      <c r="L366" s="50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</row>
    <row r="367" spans="1:220" s="47" customFormat="1" ht="28.5" customHeight="1" x14ac:dyDescent="0.45">
      <c r="A367" s="50"/>
      <c r="B367" s="127"/>
      <c r="C367" s="125"/>
      <c r="D367" s="50"/>
      <c r="E367" s="50"/>
      <c r="F367" s="50"/>
      <c r="G367" s="50"/>
      <c r="H367" s="50"/>
      <c r="I367" s="50"/>
      <c r="J367" s="128"/>
      <c r="K367" s="50"/>
      <c r="L367" s="50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</row>
    <row r="368" spans="1:220" s="47" customFormat="1" ht="28.5" customHeight="1" x14ac:dyDescent="0.45">
      <c r="A368" s="50"/>
      <c r="B368" s="127"/>
      <c r="C368" s="125"/>
      <c r="D368" s="50"/>
      <c r="E368" s="50"/>
      <c r="F368" s="50"/>
      <c r="G368" s="50"/>
      <c r="H368" s="50"/>
      <c r="I368" s="50"/>
      <c r="J368" s="128"/>
      <c r="K368" s="50"/>
      <c r="L368" s="50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</row>
    <row r="369" spans="1:220" s="47" customFormat="1" ht="28.5" customHeight="1" x14ac:dyDescent="0.45">
      <c r="A369" s="50"/>
      <c r="B369" s="127"/>
      <c r="C369" s="125"/>
      <c r="D369" s="50"/>
      <c r="E369" s="50"/>
      <c r="F369" s="50"/>
      <c r="G369" s="50"/>
      <c r="H369" s="50"/>
      <c r="I369" s="50"/>
      <c r="J369" s="128"/>
      <c r="K369" s="50"/>
      <c r="L369" s="50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</row>
    <row r="370" spans="1:220" s="47" customFormat="1" ht="28.5" customHeight="1" x14ac:dyDescent="0.45">
      <c r="A370" s="50"/>
      <c r="B370" s="127"/>
      <c r="C370" s="125"/>
      <c r="D370" s="50"/>
      <c r="E370" s="50"/>
      <c r="F370" s="50"/>
      <c r="G370" s="50"/>
      <c r="H370" s="50"/>
      <c r="I370" s="50"/>
      <c r="J370" s="128"/>
      <c r="K370" s="50"/>
      <c r="L370" s="5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</row>
    <row r="371" spans="1:220" s="47" customFormat="1" ht="28.5" customHeight="1" x14ac:dyDescent="0.45">
      <c r="A371" s="50"/>
      <c r="B371" s="127"/>
      <c r="C371" s="125"/>
      <c r="D371" s="50"/>
      <c r="E371" s="50"/>
      <c r="F371" s="50"/>
      <c r="G371" s="50"/>
      <c r="H371" s="50"/>
      <c r="I371" s="50"/>
      <c r="J371" s="128"/>
      <c r="K371" s="50"/>
      <c r="L371" s="50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</row>
    <row r="372" spans="1:220" s="47" customFormat="1" ht="28.5" customHeight="1" x14ac:dyDescent="0.45">
      <c r="A372" s="50"/>
      <c r="B372" s="127"/>
      <c r="C372" s="125"/>
      <c r="D372" s="50"/>
      <c r="E372" s="50"/>
      <c r="F372" s="50"/>
      <c r="G372" s="50"/>
      <c r="H372" s="50"/>
      <c r="I372" s="50"/>
      <c r="J372" s="128"/>
      <c r="K372" s="50"/>
      <c r="L372" s="50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</row>
    <row r="373" spans="1:220" s="47" customFormat="1" ht="28.5" customHeight="1" x14ac:dyDescent="0.45">
      <c r="A373" s="50"/>
      <c r="B373" s="127"/>
      <c r="C373" s="125"/>
      <c r="D373" s="50"/>
      <c r="E373" s="50"/>
      <c r="F373" s="50"/>
      <c r="G373" s="50"/>
      <c r="H373" s="50"/>
      <c r="I373" s="50"/>
      <c r="J373" s="128"/>
      <c r="K373" s="50"/>
      <c r="L373" s="50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</row>
    <row r="374" spans="1:220" s="47" customFormat="1" ht="28.5" customHeight="1" x14ac:dyDescent="0.45">
      <c r="A374" s="50"/>
      <c r="B374" s="127"/>
      <c r="C374" s="125"/>
      <c r="D374" s="50"/>
      <c r="E374" s="50"/>
      <c r="F374" s="50"/>
      <c r="G374" s="50"/>
      <c r="H374" s="50"/>
      <c r="I374" s="50"/>
      <c r="J374" s="128"/>
      <c r="K374" s="50"/>
      <c r="L374" s="50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</row>
    <row r="375" spans="1:220" s="47" customFormat="1" ht="28.5" customHeight="1" x14ac:dyDescent="0.45">
      <c r="A375" s="50"/>
      <c r="B375" s="127"/>
      <c r="C375" s="125"/>
      <c r="D375" s="50"/>
      <c r="E375" s="50"/>
      <c r="F375" s="50"/>
      <c r="G375" s="50"/>
      <c r="H375" s="50"/>
      <c r="I375" s="50"/>
      <c r="J375" s="128"/>
      <c r="K375" s="50"/>
      <c r="L375" s="50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</row>
    <row r="376" spans="1:220" s="47" customFormat="1" ht="28.5" customHeight="1" x14ac:dyDescent="0.45">
      <c r="A376" s="50"/>
      <c r="B376" s="127"/>
      <c r="C376" s="125"/>
      <c r="D376" s="50"/>
      <c r="E376" s="50"/>
      <c r="F376" s="50"/>
      <c r="G376" s="50"/>
      <c r="H376" s="50"/>
      <c r="I376" s="50"/>
      <c r="J376" s="128"/>
      <c r="K376" s="50"/>
      <c r="L376" s="50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</row>
    <row r="377" spans="1:220" s="47" customFormat="1" ht="28.5" customHeight="1" x14ac:dyDescent="0.45">
      <c r="A377" s="50"/>
      <c r="B377" s="127"/>
      <c r="C377" s="125"/>
      <c r="D377" s="50"/>
      <c r="E377" s="50"/>
      <c r="F377" s="50"/>
      <c r="G377" s="50"/>
      <c r="H377" s="50"/>
      <c r="I377" s="50"/>
      <c r="J377" s="128"/>
      <c r="K377" s="50"/>
      <c r="L377" s="50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</row>
    <row r="378" spans="1:220" s="47" customFormat="1" ht="28.5" customHeight="1" x14ac:dyDescent="0.45">
      <c r="A378" s="50"/>
      <c r="B378" s="127"/>
      <c r="C378" s="125"/>
      <c r="D378" s="50"/>
      <c r="E378" s="50"/>
      <c r="F378" s="50"/>
      <c r="G378" s="50"/>
      <c r="H378" s="50"/>
      <c r="I378" s="50"/>
      <c r="J378" s="128"/>
      <c r="K378" s="50"/>
      <c r="L378" s="50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</row>
    <row r="379" spans="1:220" s="47" customFormat="1" ht="28.5" customHeight="1" x14ac:dyDescent="0.45">
      <c r="A379" s="50"/>
      <c r="B379" s="127"/>
      <c r="C379" s="125"/>
      <c r="D379" s="50"/>
      <c r="E379" s="50"/>
      <c r="F379" s="50"/>
      <c r="G379" s="50"/>
      <c r="H379" s="50"/>
      <c r="I379" s="50"/>
      <c r="J379" s="128"/>
      <c r="K379" s="50"/>
      <c r="L379" s="50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</row>
    <row r="380" spans="1:220" s="47" customFormat="1" ht="28.5" customHeight="1" x14ac:dyDescent="0.45">
      <c r="A380" s="50"/>
      <c r="B380" s="127"/>
      <c r="C380" s="125"/>
      <c r="D380" s="50"/>
      <c r="E380" s="50"/>
      <c r="F380" s="50"/>
      <c r="G380" s="50"/>
      <c r="H380" s="50"/>
      <c r="I380" s="50"/>
      <c r="J380" s="128"/>
      <c r="K380" s="50"/>
      <c r="L380" s="5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</row>
    <row r="381" spans="1:220" s="47" customFormat="1" ht="28.5" customHeight="1" x14ac:dyDescent="0.45">
      <c r="A381" s="50"/>
      <c r="B381" s="127"/>
      <c r="C381" s="125"/>
      <c r="D381" s="50"/>
      <c r="E381" s="50"/>
      <c r="F381" s="50"/>
      <c r="G381" s="50"/>
      <c r="H381" s="50"/>
      <c r="I381" s="50"/>
      <c r="J381" s="128"/>
      <c r="K381" s="50"/>
      <c r="L381" s="50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</row>
    <row r="382" spans="1:220" s="47" customFormat="1" ht="28.5" customHeight="1" x14ac:dyDescent="0.45">
      <c r="A382" s="50"/>
      <c r="B382" s="127"/>
      <c r="C382" s="125"/>
      <c r="D382" s="50"/>
      <c r="E382" s="50"/>
      <c r="F382" s="50"/>
      <c r="G382" s="50"/>
      <c r="H382" s="50"/>
      <c r="I382" s="50"/>
      <c r="J382" s="128"/>
      <c r="K382" s="50"/>
      <c r="L382" s="50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</row>
    <row r="383" spans="1:220" s="47" customFormat="1" ht="28.5" customHeight="1" x14ac:dyDescent="0.45">
      <c r="A383" s="50"/>
      <c r="B383" s="127"/>
      <c r="C383" s="125"/>
      <c r="D383" s="50"/>
      <c r="E383" s="50"/>
      <c r="F383" s="50"/>
      <c r="G383" s="50"/>
      <c r="H383" s="50"/>
      <c r="I383" s="50"/>
      <c r="J383" s="128"/>
      <c r="K383" s="50"/>
      <c r="L383" s="50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</row>
    <row r="384" spans="1:220" s="47" customFormat="1" ht="28.5" customHeight="1" x14ac:dyDescent="0.45">
      <c r="A384" s="50"/>
      <c r="B384" s="127"/>
      <c r="C384" s="125"/>
      <c r="D384" s="50"/>
      <c r="E384" s="50"/>
      <c r="F384" s="50"/>
      <c r="G384" s="50"/>
      <c r="H384" s="50"/>
      <c r="I384" s="50"/>
      <c r="J384" s="128"/>
      <c r="K384" s="50"/>
      <c r="L384" s="50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</row>
    <row r="385" spans="1:220" s="47" customFormat="1" ht="28.5" customHeight="1" x14ac:dyDescent="0.45">
      <c r="A385" s="50"/>
      <c r="B385" s="127"/>
      <c r="C385" s="125"/>
      <c r="D385" s="50"/>
      <c r="E385" s="50"/>
      <c r="F385" s="50"/>
      <c r="G385" s="50"/>
      <c r="H385" s="50"/>
      <c r="I385" s="50"/>
      <c r="J385" s="128"/>
      <c r="K385" s="50"/>
      <c r="L385" s="50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</row>
    <row r="386" spans="1:220" s="47" customFormat="1" ht="28.5" customHeight="1" x14ac:dyDescent="0.45">
      <c r="A386" s="50"/>
      <c r="B386" s="127"/>
      <c r="C386" s="125"/>
      <c r="D386" s="50"/>
      <c r="E386" s="50"/>
      <c r="F386" s="50"/>
      <c r="G386" s="50"/>
      <c r="H386" s="50"/>
      <c r="I386" s="50"/>
      <c r="J386" s="128"/>
      <c r="K386" s="50"/>
      <c r="L386" s="50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</row>
    <row r="387" spans="1:220" s="47" customFormat="1" ht="28.5" customHeight="1" x14ac:dyDescent="0.45">
      <c r="A387" s="50"/>
      <c r="B387" s="127"/>
      <c r="C387" s="125"/>
      <c r="D387" s="50"/>
      <c r="E387" s="50"/>
      <c r="F387" s="50"/>
      <c r="G387" s="50"/>
      <c r="H387" s="50"/>
      <c r="I387" s="50"/>
      <c r="J387" s="128"/>
      <c r="K387" s="50"/>
      <c r="L387" s="50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</row>
    <row r="388" spans="1:220" s="47" customFormat="1" ht="28.5" customHeight="1" x14ac:dyDescent="0.45">
      <c r="A388" s="50"/>
      <c r="B388" s="127"/>
      <c r="C388" s="125"/>
      <c r="D388" s="50"/>
      <c r="E388" s="50"/>
      <c r="F388" s="50"/>
      <c r="G388" s="50"/>
      <c r="H388" s="50"/>
      <c r="I388" s="50"/>
      <c r="J388" s="128"/>
      <c r="K388" s="50"/>
      <c r="L388" s="50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</row>
    <row r="389" spans="1:220" s="47" customFormat="1" ht="28.5" customHeight="1" x14ac:dyDescent="0.45">
      <c r="A389" s="50"/>
      <c r="B389" s="127"/>
      <c r="C389" s="125"/>
      <c r="D389" s="50"/>
      <c r="E389" s="50"/>
      <c r="F389" s="50"/>
      <c r="G389" s="50"/>
      <c r="H389" s="50"/>
      <c r="I389" s="50"/>
      <c r="J389" s="128"/>
      <c r="K389" s="50"/>
      <c r="L389" s="50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</row>
    <row r="390" spans="1:220" s="47" customFormat="1" ht="28.5" customHeight="1" x14ac:dyDescent="0.45">
      <c r="A390" s="50"/>
      <c r="B390" s="127"/>
      <c r="C390" s="125"/>
      <c r="D390" s="50"/>
      <c r="E390" s="50"/>
      <c r="F390" s="50"/>
      <c r="G390" s="50"/>
      <c r="H390" s="50"/>
      <c r="I390" s="50"/>
      <c r="J390" s="128"/>
      <c r="K390" s="50"/>
      <c r="L390" s="5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</row>
    <row r="391" spans="1:220" s="47" customFormat="1" ht="28.5" customHeight="1" x14ac:dyDescent="0.45">
      <c r="A391" s="50"/>
      <c r="B391" s="127"/>
      <c r="C391" s="125"/>
      <c r="D391" s="50"/>
      <c r="E391" s="50"/>
      <c r="F391" s="50"/>
      <c r="G391" s="50"/>
      <c r="H391" s="50"/>
      <c r="I391" s="50"/>
      <c r="J391" s="128"/>
      <c r="K391" s="50"/>
      <c r="L391" s="50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</row>
    <row r="392" spans="1:220" s="47" customFormat="1" ht="28.5" customHeight="1" x14ac:dyDescent="0.45">
      <c r="A392" s="50"/>
      <c r="B392" s="127"/>
      <c r="C392" s="125"/>
      <c r="D392" s="50"/>
      <c r="E392" s="50"/>
      <c r="F392" s="50"/>
      <c r="G392" s="50"/>
      <c r="H392" s="50"/>
      <c r="I392" s="50"/>
      <c r="J392" s="128"/>
      <c r="K392" s="50"/>
      <c r="L392" s="50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</row>
    <row r="393" spans="1:220" s="47" customFormat="1" ht="28.5" customHeight="1" x14ac:dyDescent="0.45">
      <c r="A393" s="50"/>
      <c r="B393" s="127"/>
      <c r="C393" s="125"/>
      <c r="D393" s="50"/>
      <c r="E393" s="50"/>
      <c r="F393" s="50"/>
      <c r="G393" s="50"/>
      <c r="H393" s="50"/>
      <c r="I393" s="50"/>
      <c r="J393" s="128"/>
      <c r="K393" s="50"/>
      <c r="L393" s="50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</row>
    <row r="394" spans="1:220" s="47" customFormat="1" ht="28.5" customHeight="1" x14ac:dyDescent="0.45">
      <c r="A394" s="50"/>
      <c r="B394" s="127"/>
      <c r="C394" s="125"/>
      <c r="D394" s="50"/>
      <c r="E394" s="50"/>
      <c r="F394" s="50"/>
      <c r="G394" s="50"/>
      <c r="H394" s="50"/>
      <c r="I394" s="50"/>
      <c r="J394" s="128"/>
      <c r="K394" s="50"/>
      <c r="L394" s="50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</row>
    <row r="395" spans="1:220" s="47" customFormat="1" ht="28.5" customHeight="1" x14ac:dyDescent="0.45">
      <c r="A395" s="50"/>
      <c r="B395" s="127"/>
      <c r="C395" s="125"/>
      <c r="D395" s="50"/>
      <c r="E395" s="50"/>
      <c r="F395" s="50"/>
      <c r="G395" s="50"/>
      <c r="H395" s="50"/>
      <c r="I395" s="50"/>
      <c r="J395" s="128"/>
      <c r="K395" s="50"/>
      <c r="L395" s="50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</row>
    <row r="396" spans="1:220" s="47" customFormat="1" ht="28.5" customHeight="1" x14ac:dyDescent="0.45">
      <c r="A396" s="50"/>
      <c r="B396" s="127"/>
      <c r="C396" s="125"/>
      <c r="D396" s="50"/>
      <c r="E396" s="50"/>
      <c r="F396" s="50"/>
      <c r="G396" s="50"/>
      <c r="H396" s="50"/>
      <c r="I396" s="50"/>
      <c r="J396" s="128"/>
      <c r="K396" s="50"/>
      <c r="L396" s="50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</row>
    <row r="397" spans="1:220" s="47" customFormat="1" ht="28.5" customHeight="1" x14ac:dyDescent="0.45">
      <c r="A397" s="50"/>
      <c r="B397" s="127"/>
      <c r="C397" s="125"/>
      <c r="D397" s="50"/>
      <c r="E397" s="50"/>
      <c r="F397" s="50"/>
      <c r="G397" s="50"/>
      <c r="H397" s="50"/>
      <c r="I397" s="50"/>
      <c r="J397" s="128"/>
      <c r="K397" s="50"/>
      <c r="L397" s="50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</row>
    <row r="398" spans="1:220" s="47" customFormat="1" ht="28.5" customHeight="1" x14ac:dyDescent="0.45">
      <c r="A398" s="50"/>
      <c r="B398" s="127"/>
      <c r="C398" s="125"/>
      <c r="D398" s="50"/>
      <c r="E398" s="50"/>
      <c r="F398" s="50"/>
      <c r="G398" s="50"/>
      <c r="H398" s="50"/>
      <c r="I398" s="50"/>
      <c r="J398" s="128"/>
      <c r="K398" s="50"/>
      <c r="L398" s="50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</row>
    <row r="399" spans="1:220" s="47" customFormat="1" ht="28.5" customHeight="1" x14ac:dyDescent="0.45">
      <c r="A399" s="50"/>
      <c r="B399" s="127"/>
      <c r="C399" s="125"/>
      <c r="D399" s="50"/>
      <c r="E399" s="50"/>
      <c r="F399" s="50"/>
      <c r="G399" s="50"/>
      <c r="H399" s="50"/>
      <c r="I399" s="50"/>
      <c r="J399" s="128"/>
      <c r="K399" s="50"/>
      <c r="L399" s="50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</row>
    <row r="400" spans="1:220" s="47" customFormat="1" ht="28.5" customHeight="1" x14ac:dyDescent="0.45">
      <c r="A400" s="50"/>
      <c r="B400" s="127"/>
      <c r="C400" s="125"/>
      <c r="D400" s="50"/>
      <c r="E400" s="50"/>
      <c r="F400" s="50"/>
      <c r="G400" s="50"/>
      <c r="H400" s="50"/>
      <c r="I400" s="50"/>
      <c r="J400" s="128"/>
      <c r="K400" s="50"/>
      <c r="L400" s="5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</row>
    <row r="401" spans="1:220" s="47" customFormat="1" ht="28.5" customHeight="1" x14ac:dyDescent="0.45">
      <c r="A401" s="50"/>
      <c r="B401" s="127"/>
      <c r="C401" s="125"/>
      <c r="D401" s="50"/>
      <c r="E401" s="50"/>
      <c r="F401" s="50"/>
      <c r="G401" s="50"/>
      <c r="H401" s="50"/>
      <c r="I401" s="50"/>
      <c r="J401" s="128"/>
      <c r="K401" s="50"/>
      <c r="L401" s="50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</row>
    <row r="402" spans="1:220" s="47" customFormat="1" ht="28.5" customHeight="1" x14ac:dyDescent="0.45">
      <c r="A402" s="50"/>
      <c r="B402" s="127"/>
      <c r="C402" s="125"/>
      <c r="D402" s="50"/>
      <c r="E402" s="50"/>
      <c r="F402" s="50"/>
      <c r="G402" s="50"/>
      <c r="H402" s="50"/>
      <c r="I402" s="50"/>
      <c r="J402" s="128"/>
      <c r="K402" s="50"/>
      <c r="L402" s="50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</row>
    <row r="403" spans="1:220" s="47" customFormat="1" ht="28.5" customHeight="1" x14ac:dyDescent="0.45">
      <c r="A403" s="50"/>
      <c r="B403" s="127"/>
      <c r="C403" s="125"/>
      <c r="D403" s="50"/>
      <c r="E403" s="50"/>
      <c r="F403" s="50"/>
      <c r="G403" s="50"/>
      <c r="H403" s="50"/>
      <c r="I403" s="50"/>
      <c r="J403" s="128"/>
      <c r="K403" s="50"/>
      <c r="L403" s="50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</row>
    <row r="404" spans="1:220" s="47" customFormat="1" ht="28.5" customHeight="1" x14ac:dyDescent="0.45">
      <c r="A404" s="50"/>
      <c r="B404" s="127"/>
      <c r="C404" s="125"/>
      <c r="D404" s="50"/>
      <c r="E404" s="50"/>
      <c r="F404" s="50"/>
      <c r="G404" s="50"/>
      <c r="H404" s="50"/>
      <c r="I404" s="50"/>
      <c r="J404" s="128"/>
      <c r="K404" s="50"/>
      <c r="L404" s="50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</row>
    <row r="405" spans="1:220" s="47" customFormat="1" ht="28.5" customHeight="1" x14ac:dyDescent="0.45">
      <c r="A405" s="50"/>
      <c r="B405" s="127"/>
      <c r="C405" s="125"/>
      <c r="D405" s="50"/>
      <c r="E405" s="50"/>
      <c r="F405" s="50"/>
      <c r="G405" s="50"/>
      <c r="H405" s="50"/>
      <c r="I405" s="50"/>
      <c r="J405" s="128"/>
      <c r="K405" s="50"/>
      <c r="L405" s="50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</row>
    <row r="406" spans="1:220" s="47" customFormat="1" ht="28.5" customHeight="1" x14ac:dyDescent="0.45">
      <c r="A406" s="50"/>
      <c r="B406" s="127"/>
      <c r="C406" s="125"/>
      <c r="D406" s="50"/>
      <c r="E406" s="50"/>
      <c r="F406" s="50"/>
      <c r="G406" s="50"/>
      <c r="H406" s="50"/>
      <c r="I406" s="50"/>
      <c r="J406" s="128"/>
      <c r="K406" s="50"/>
      <c r="L406" s="50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</row>
    <row r="407" spans="1:220" s="47" customFormat="1" ht="28.5" customHeight="1" x14ac:dyDescent="0.45">
      <c r="A407" s="50"/>
      <c r="B407" s="127"/>
      <c r="C407" s="125"/>
      <c r="D407" s="50"/>
      <c r="E407" s="50"/>
      <c r="F407" s="50"/>
      <c r="G407" s="50"/>
      <c r="H407" s="50"/>
      <c r="I407" s="50"/>
      <c r="J407" s="128"/>
      <c r="K407" s="50"/>
      <c r="L407" s="50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</row>
    <row r="408" spans="1:220" s="47" customFormat="1" ht="28.5" customHeight="1" x14ac:dyDescent="0.45">
      <c r="A408" s="50"/>
      <c r="B408" s="127"/>
      <c r="C408" s="125"/>
      <c r="D408" s="50"/>
      <c r="E408" s="50"/>
      <c r="F408" s="50"/>
      <c r="G408" s="50"/>
      <c r="H408" s="50"/>
      <c r="I408" s="50"/>
      <c r="J408" s="128"/>
      <c r="K408" s="50"/>
      <c r="L408" s="50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</row>
    <row r="409" spans="1:220" s="47" customFormat="1" ht="28.5" customHeight="1" x14ac:dyDescent="0.45">
      <c r="A409" s="50"/>
      <c r="B409" s="127"/>
      <c r="C409" s="125"/>
      <c r="D409" s="50"/>
      <c r="E409" s="50"/>
      <c r="F409" s="50"/>
      <c r="G409" s="50"/>
      <c r="H409" s="50"/>
      <c r="I409" s="50"/>
      <c r="J409" s="128"/>
      <c r="K409" s="50"/>
      <c r="L409" s="50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</row>
    <row r="410" spans="1:220" s="47" customFormat="1" ht="28.5" customHeight="1" x14ac:dyDescent="0.45">
      <c r="A410" s="50"/>
      <c r="B410" s="127"/>
      <c r="C410" s="125"/>
      <c r="D410" s="50"/>
      <c r="E410" s="50"/>
      <c r="F410" s="50"/>
      <c r="G410" s="50"/>
      <c r="H410" s="50"/>
      <c r="I410" s="50"/>
      <c r="J410" s="128"/>
      <c r="K410" s="50"/>
      <c r="L410" s="5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</row>
    <row r="411" spans="1:220" s="47" customFormat="1" ht="28.5" customHeight="1" x14ac:dyDescent="0.45">
      <c r="A411" s="50"/>
      <c r="B411" s="127"/>
      <c r="C411" s="125"/>
      <c r="D411" s="50"/>
      <c r="E411" s="50"/>
      <c r="F411" s="50"/>
      <c r="G411" s="50"/>
      <c r="H411" s="50"/>
      <c r="I411" s="50"/>
      <c r="J411" s="128"/>
      <c r="K411" s="50"/>
      <c r="L411" s="50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</row>
    <row r="412" spans="1:220" s="47" customFormat="1" ht="28.5" customHeight="1" x14ac:dyDescent="0.45">
      <c r="A412" s="50"/>
      <c r="B412" s="127"/>
      <c r="C412" s="125"/>
      <c r="D412" s="50"/>
      <c r="E412" s="50"/>
      <c r="F412" s="50"/>
      <c r="G412" s="50"/>
      <c r="H412" s="50"/>
      <c r="I412" s="50"/>
      <c r="J412" s="128"/>
      <c r="K412" s="50"/>
      <c r="L412" s="50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</row>
    <row r="413" spans="1:220" s="47" customFormat="1" ht="28.5" customHeight="1" x14ac:dyDescent="0.45">
      <c r="A413" s="50"/>
      <c r="B413" s="127"/>
      <c r="C413" s="125"/>
      <c r="D413" s="50"/>
      <c r="E413" s="50"/>
      <c r="F413" s="50"/>
      <c r="G413" s="50"/>
      <c r="H413" s="50"/>
      <c r="I413" s="50"/>
      <c r="J413" s="128"/>
      <c r="K413" s="50"/>
      <c r="L413" s="50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</row>
    <row r="414" spans="1:220" s="47" customFormat="1" ht="28.5" customHeight="1" x14ac:dyDescent="0.45">
      <c r="A414" s="50"/>
      <c r="B414" s="127"/>
      <c r="C414" s="125"/>
      <c r="D414" s="50"/>
      <c r="E414" s="50"/>
      <c r="F414" s="50"/>
      <c r="G414" s="50"/>
      <c r="H414" s="50"/>
      <c r="I414" s="50"/>
      <c r="J414" s="128"/>
      <c r="K414" s="50"/>
      <c r="L414" s="50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</row>
    <row r="415" spans="1:220" s="47" customFormat="1" ht="28.5" customHeight="1" x14ac:dyDescent="0.45">
      <c r="A415" s="50"/>
      <c r="B415" s="127"/>
      <c r="C415" s="125"/>
      <c r="D415" s="50"/>
      <c r="E415" s="50"/>
      <c r="F415" s="50"/>
      <c r="G415" s="50"/>
      <c r="H415" s="50"/>
      <c r="I415" s="50"/>
      <c r="J415" s="128"/>
      <c r="K415" s="50"/>
      <c r="L415" s="50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</row>
    <row r="416" spans="1:220" s="47" customFormat="1" ht="28.5" customHeight="1" x14ac:dyDescent="0.45">
      <c r="A416" s="50"/>
      <c r="B416" s="127"/>
      <c r="C416" s="125"/>
      <c r="D416" s="50"/>
      <c r="E416" s="50"/>
      <c r="F416" s="50"/>
      <c r="G416" s="50"/>
      <c r="H416" s="50"/>
      <c r="I416" s="50"/>
      <c r="J416" s="128"/>
      <c r="K416" s="50"/>
      <c r="L416" s="50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</row>
    <row r="417" spans="1:220" s="47" customFormat="1" ht="28.5" customHeight="1" x14ac:dyDescent="0.45">
      <c r="A417" s="50"/>
      <c r="B417" s="127"/>
      <c r="C417" s="125"/>
      <c r="D417" s="50"/>
      <c r="E417" s="50"/>
      <c r="F417" s="50"/>
      <c r="G417" s="50"/>
      <c r="H417" s="50"/>
      <c r="I417" s="50"/>
      <c r="J417" s="128"/>
      <c r="K417" s="50"/>
      <c r="L417" s="50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</row>
    <row r="418" spans="1:220" s="47" customFormat="1" ht="28.5" customHeight="1" x14ac:dyDescent="0.45">
      <c r="A418" s="50"/>
      <c r="B418" s="127"/>
      <c r="C418" s="125"/>
      <c r="D418" s="50"/>
      <c r="E418" s="50"/>
      <c r="F418" s="50"/>
      <c r="G418" s="50"/>
      <c r="H418" s="50"/>
      <c r="I418" s="50"/>
      <c r="J418" s="128"/>
      <c r="K418" s="50"/>
      <c r="L418" s="50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</row>
    <row r="419" spans="1:220" s="47" customFormat="1" ht="28.5" customHeight="1" x14ac:dyDescent="0.45">
      <c r="A419" s="50"/>
      <c r="B419" s="127"/>
      <c r="C419" s="125"/>
      <c r="D419" s="50"/>
      <c r="E419" s="50"/>
      <c r="F419" s="50"/>
      <c r="G419" s="50"/>
      <c r="H419" s="50"/>
      <c r="I419" s="50"/>
      <c r="J419" s="128"/>
      <c r="K419" s="50"/>
      <c r="L419" s="50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</row>
    <row r="420" spans="1:220" s="47" customFormat="1" ht="28.5" customHeight="1" x14ac:dyDescent="0.45">
      <c r="A420" s="50"/>
      <c r="B420" s="127"/>
      <c r="C420" s="125"/>
      <c r="D420" s="50"/>
      <c r="E420" s="50"/>
      <c r="F420" s="50"/>
      <c r="G420" s="50"/>
      <c r="H420" s="50"/>
      <c r="I420" s="50"/>
      <c r="J420" s="128"/>
      <c r="K420" s="50"/>
      <c r="L420" s="5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</row>
    <row r="421" spans="1:220" s="47" customFormat="1" ht="28.5" customHeight="1" x14ac:dyDescent="0.45">
      <c r="A421" s="50"/>
      <c r="B421" s="127"/>
      <c r="C421" s="125"/>
      <c r="D421" s="50"/>
      <c r="E421" s="50"/>
      <c r="F421" s="50"/>
      <c r="G421" s="50"/>
      <c r="H421" s="50"/>
      <c r="I421" s="50"/>
      <c r="J421" s="128"/>
      <c r="K421" s="50"/>
      <c r="L421" s="50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</row>
    <row r="422" spans="1:220" s="47" customFormat="1" ht="28.5" customHeight="1" x14ac:dyDescent="0.45">
      <c r="A422" s="50"/>
      <c r="B422" s="127"/>
      <c r="C422" s="125"/>
      <c r="D422" s="50"/>
      <c r="E422" s="50"/>
      <c r="F422" s="50"/>
      <c r="G422" s="50"/>
      <c r="H422" s="50"/>
      <c r="I422" s="50"/>
      <c r="J422" s="128"/>
      <c r="K422" s="50"/>
      <c r="L422" s="50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</row>
    <row r="423" spans="1:220" s="47" customFormat="1" ht="28.5" customHeight="1" x14ac:dyDescent="0.45">
      <c r="A423" s="50"/>
      <c r="B423" s="127"/>
      <c r="C423" s="125"/>
      <c r="D423" s="50"/>
      <c r="E423" s="50"/>
      <c r="F423" s="50"/>
      <c r="G423" s="50"/>
      <c r="H423" s="50"/>
      <c r="I423" s="50"/>
      <c r="J423" s="128"/>
      <c r="K423" s="50"/>
      <c r="L423" s="50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</row>
    <row r="424" spans="1:220" s="47" customFormat="1" ht="28.5" customHeight="1" x14ac:dyDescent="0.45">
      <c r="A424" s="50"/>
      <c r="B424" s="127"/>
      <c r="C424" s="125"/>
      <c r="D424" s="50"/>
      <c r="E424" s="50"/>
      <c r="F424" s="50"/>
      <c r="G424" s="50"/>
      <c r="H424" s="50"/>
      <c r="I424" s="50"/>
      <c r="J424" s="128"/>
      <c r="K424" s="50"/>
      <c r="L424" s="50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</row>
    <row r="425" spans="1:220" s="47" customFormat="1" ht="28.5" customHeight="1" x14ac:dyDescent="0.45">
      <c r="A425" s="50"/>
      <c r="B425" s="127"/>
      <c r="C425" s="125"/>
      <c r="D425" s="50"/>
      <c r="E425" s="50"/>
      <c r="F425" s="50"/>
      <c r="G425" s="50"/>
      <c r="H425" s="50"/>
      <c r="I425" s="50"/>
      <c r="J425" s="128"/>
      <c r="K425" s="50"/>
      <c r="L425" s="50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</row>
    <row r="426" spans="1:220" s="47" customFormat="1" ht="28.5" customHeight="1" x14ac:dyDescent="0.45">
      <c r="A426" s="50"/>
      <c r="B426" s="127"/>
      <c r="C426" s="125"/>
      <c r="D426" s="50"/>
      <c r="E426" s="50"/>
      <c r="F426" s="50"/>
      <c r="G426" s="50"/>
      <c r="H426" s="50"/>
      <c r="I426" s="50"/>
      <c r="J426" s="128"/>
      <c r="K426" s="50"/>
      <c r="L426" s="50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</row>
    <row r="427" spans="1:220" s="47" customFormat="1" ht="28.5" customHeight="1" x14ac:dyDescent="0.45">
      <c r="A427" s="50"/>
      <c r="B427" s="127"/>
      <c r="C427" s="125"/>
      <c r="D427" s="50"/>
      <c r="E427" s="50"/>
      <c r="F427" s="50"/>
      <c r="G427" s="50"/>
      <c r="H427" s="50"/>
      <c r="I427" s="50"/>
      <c r="J427" s="128"/>
      <c r="K427" s="50"/>
      <c r="L427" s="50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</row>
    <row r="428" spans="1:220" s="47" customFormat="1" ht="28.5" customHeight="1" x14ac:dyDescent="0.45">
      <c r="A428" s="50"/>
      <c r="B428" s="127"/>
      <c r="C428" s="125"/>
      <c r="D428" s="50"/>
      <c r="E428" s="50"/>
      <c r="F428" s="50"/>
      <c r="G428" s="50"/>
      <c r="H428" s="50"/>
      <c r="I428" s="50"/>
      <c r="J428" s="128"/>
      <c r="K428" s="50"/>
      <c r="L428" s="50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</row>
    <row r="429" spans="1:220" s="47" customFormat="1" ht="28.5" customHeight="1" x14ac:dyDescent="0.45">
      <c r="A429" s="50"/>
      <c r="B429" s="127"/>
      <c r="C429" s="125"/>
      <c r="D429" s="50"/>
      <c r="E429" s="50"/>
      <c r="F429" s="50"/>
      <c r="G429" s="50"/>
      <c r="H429" s="50"/>
      <c r="I429" s="50"/>
      <c r="J429" s="128"/>
      <c r="K429" s="50"/>
      <c r="L429" s="50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</row>
    <row r="430" spans="1:220" s="47" customFormat="1" ht="28.5" customHeight="1" x14ac:dyDescent="0.45">
      <c r="A430" s="50"/>
      <c r="B430" s="127"/>
      <c r="C430" s="125"/>
      <c r="D430" s="50"/>
      <c r="E430" s="50"/>
      <c r="F430" s="50"/>
      <c r="G430" s="50"/>
      <c r="H430" s="50"/>
      <c r="I430" s="50"/>
      <c r="J430" s="128"/>
      <c r="K430" s="50"/>
      <c r="L430" s="5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</row>
    <row r="431" spans="1:220" s="47" customFormat="1" ht="28.5" customHeight="1" x14ac:dyDescent="0.45">
      <c r="A431" s="50"/>
      <c r="B431" s="127"/>
      <c r="C431" s="125"/>
      <c r="D431" s="50"/>
      <c r="E431" s="50"/>
      <c r="F431" s="50"/>
      <c r="G431" s="50"/>
      <c r="H431" s="50"/>
      <c r="I431" s="50"/>
      <c r="J431" s="128"/>
      <c r="K431" s="50"/>
      <c r="L431" s="50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</row>
    <row r="432" spans="1:220" s="47" customFormat="1" ht="28.5" customHeight="1" x14ac:dyDescent="0.45">
      <c r="A432" s="50"/>
      <c r="B432" s="127"/>
      <c r="C432" s="125"/>
      <c r="D432" s="50"/>
      <c r="E432" s="50"/>
      <c r="F432" s="50"/>
      <c r="G432" s="50"/>
      <c r="H432" s="50"/>
      <c r="I432" s="50"/>
      <c r="J432" s="128"/>
      <c r="K432" s="50"/>
      <c r="L432" s="50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</row>
    <row r="433" spans="1:220" s="47" customFormat="1" ht="28.5" customHeight="1" x14ac:dyDescent="0.45">
      <c r="A433" s="50"/>
      <c r="B433" s="127"/>
      <c r="C433" s="125"/>
      <c r="D433" s="50"/>
      <c r="E433" s="50"/>
      <c r="F433" s="50"/>
      <c r="G433" s="50"/>
      <c r="H433" s="50"/>
      <c r="I433" s="50"/>
      <c r="J433" s="128"/>
      <c r="K433" s="50"/>
      <c r="L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</row>
    <row r="434" spans="1:220" s="47" customFormat="1" ht="28.5" customHeight="1" x14ac:dyDescent="0.45">
      <c r="A434" s="50"/>
      <c r="B434" s="127"/>
      <c r="C434" s="125"/>
      <c r="D434" s="50"/>
      <c r="E434" s="50"/>
      <c r="F434" s="50"/>
      <c r="G434" s="50"/>
      <c r="H434" s="50"/>
      <c r="I434" s="50"/>
      <c r="J434" s="128"/>
      <c r="K434" s="50"/>
      <c r="L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</row>
    <row r="435" spans="1:220" ht="28.5" customHeight="1" x14ac:dyDescent="0.45">
      <c r="A435" s="50"/>
      <c r="B435" s="127"/>
      <c r="C435" s="125"/>
      <c r="D435" s="50"/>
      <c r="E435" s="50"/>
      <c r="F435" s="50"/>
      <c r="G435" s="50"/>
      <c r="H435" s="50"/>
      <c r="I435" s="50"/>
      <c r="J435" s="128"/>
    </row>
  </sheetData>
  <mergeCells count="372">
    <mergeCell ref="A6:J6"/>
    <mergeCell ref="A7:J7"/>
    <mergeCell ref="A8:C8"/>
    <mergeCell ref="D8:J8"/>
    <mergeCell ref="A9:J9"/>
    <mergeCell ref="A11:D11"/>
    <mergeCell ref="A1:H1"/>
    <mergeCell ref="I1:J4"/>
    <mergeCell ref="A2:H2"/>
    <mergeCell ref="A3:H3"/>
    <mergeCell ref="A4:H4"/>
    <mergeCell ref="A5:J5"/>
    <mergeCell ref="D18:F18"/>
    <mergeCell ref="D19:F19"/>
    <mergeCell ref="D20:F20"/>
    <mergeCell ref="D21:F21"/>
    <mergeCell ref="D22:F22"/>
    <mergeCell ref="D23:F23"/>
    <mergeCell ref="A12:J12"/>
    <mergeCell ref="A13:J13"/>
    <mergeCell ref="A14:I14"/>
    <mergeCell ref="A15:I15"/>
    <mergeCell ref="D16:F16"/>
    <mergeCell ref="D17:F17"/>
    <mergeCell ref="D28:F28"/>
    <mergeCell ref="D29:F29"/>
    <mergeCell ref="D30:F30"/>
    <mergeCell ref="D31:F31"/>
    <mergeCell ref="D32:F32"/>
    <mergeCell ref="L32:L33"/>
    <mergeCell ref="K23:K25"/>
    <mergeCell ref="D24:F24"/>
    <mergeCell ref="D25:F25"/>
    <mergeCell ref="D26:F26"/>
    <mergeCell ref="K26:K27"/>
    <mergeCell ref="D27:F27"/>
    <mergeCell ref="D38:F38"/>
    <mergeCell ref="D39:F39"/>
    <mergeCell ref="D40:F40"/>
    <mergeCell ref="K40:K41"/>
    <mergeCell ref="D41:F41"/>
    <mergeCell ref="D42:F42"/>
    <mergeCell ref="M32:M33"/>
    <mergeCell ref="D33:F33"/>
    <mergeCell ref="D34:F34"/>
    <mergeCell ref="D35:F35"/>
    <mergeCell ref="D36:F36"/>
    <mergeCell ref="D37:F37"/>
    <mergeCell ref="K51:K53"/>
    <mergeCell ref="D52:F52"/>
    <mergeCell ref="D53:F53"/>
    <mergeCell ref="M42:M43"/>
    <mergeCell ref="N42:N43"/>
    <mergeCell ref="D43:F43"/>
    <mergeCell ref="D44:F44"/>
    <mergeCell ref="K44:K46"/>
    <mergeCell ref="M44:M46"/>
    <mergeCell ref="D45:F45"/>
    <mergeCell ref="D46:F46"/>
    <mergeCell ref="D54:F54"/>
    <mergeCell ref="D55:F55"/>
    <mergeCell ref="D56:F56"/>
    <mergeCell ref="D57:F57"/>
    <mergeCell ref="D58:F58"/>
    <mergeCell ref="D59:F59"/>
    <mergeCell ref="D47:F47"/>
    <mergeCell ref="D48:F48"/>
    <mergeCell ref="D49:F49"/>
    <mergeCell ref="D50:F50"/>
    <mergeCell ref="D51:F51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  <mergeCell ref="D90:F90"/>
    <mergeCell ref="D91:F91"/>
    <mergeCell ref="D92:F92"/>
    <mergeCell ref="D93:F93"/>
    <mergeCell ref="D94:F94"/>
    <mergeCell ref="D95:F95"/>
    <mergeCell ref="D84:F84"/>
    <mergeCell ref="D85:F85"/>
    <mergeCell ref="D86:F86"/>
    <mergeCell ref="D87:F87"/>
    <mergeCell ref="D88:F88"/>
    <mergeCell ref="D89:F89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114:F114"/>
    <mergeCell ref="D115:F115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D126:F126"/>
    <mergeCell ref="D127:F127"/>
    <mergeCell ref="D128:F128"/>
    <mergeCell ref="D129:F129"/>
    <mergeCell ref="D130:F130"/>
    <mergeCell ref="D131:F131"/>
    <mergeCell ref="D120:F120"/>
    <mergeCell ref="D121:F121"/>
    <mergeCell ref="D122:F122"/>
    <mergeCell ref="D123:F123"/>
    <mergeCell ref="D124:F124"/>
    <mergeCell ref="D125:F125"/>
    <mergeCell ref="D138:F138"/>
    <mergeCell ref="K138:K139"/>
    <mergeCell ref="D139:F139"/>
    <mergeCell ref="D140:F140"/>
    <mergeCell ref="D141:F141"/>
    <mergeCell ref="D142:F142"/>
    <mergeCell ref="D132:F132"/>
    <mergeCell ref="D133:F133"/>
    <mergeCell ref="D134:F134"/>
    <mergeCell ref="D135:F135"/>
    <mergeCell ref="D136:F136"/>
    <mergeCell ref="D137:F137"/>
    <mergeCell ref="D148:F148"/>
    <mergeCell ref="K148:K151"/>
    <mergeCell ref="D149:F149"/>
    <mergeCell ref="D150:F150"/>
    <mergeCell ref="D151:F151"/>
    <mergeCell ref="D152:F152"/>
    <mergeCell ref="D143:F143"/>
    <mergeCell ref="D144:F144"/>
    <mergeCell ref="K144:K147"/>
    <mergeCell ref="D145:F145"/>
    <mergeCell ref="D146:F146"/>
    <mergeCell ref="D147:F147"/>
    <mergeCell ref="D158:F158"/>
    <mergeCell ref="D159:F159"/>
    <mergeCell ref="D160:F160"/>
    <mergeCell ref="D161:F161"/>
    <mergeCell ref="D162:F162"/>
    <mergeCell ref="D163:F163"/>
    <mergeCell ref="D153:F153"/>
    <mergeCell ref="D154:F154"/>
    <mergeCell ref="K154:K155"/>
    <mergeCell ref="D155:F155"/>
    <mergeCell ref="D156:F156"/>
    <mergeCell ref="D157:F157"/>
    <mergeCell ref="D170:F170"/>
    <mergeCell ref="D171:F171"/>
    <mergeCell ref="D172:F172"/>
    <mergeCell ref="D173:F173"/>
    <mergeCell ref="D174:F174"/>
    <mergeCell ref="D175:F175"/>
    <mergeCell ref="D164:F164"/>
    <mergeCell ref="D165:F165"/>
    <mergeCell ref="D166:F166"/>
    <mergeCell ref="D167:F167"/>
    <mergeCell ref="D168:F168"/>
    <mergeCell ref="D169:F169"/>
    <mergeCell ref="D182:F182"/>
    <mergeCell ref="D183:F183"/>
    <mergeCell ref="D184:F184"/>
    <mergeCell ref="D185:F185"/>
    <mergeCell ref="D186:F186"/>
    <mergeCell ref="D187:F187"/>
    <mergeCell ref="D176:F176"/>
    <mergeCell ref="D177:F177"/>
    <mergeCell ref="D178:F178"/>
    <mergeCell ref="D179:F179"/>
    <mergeCell ref="D180:F180"/>
    <mergeCell ref="D181:F181"/>
    <mergeCell ref="D194:F194"/>
    <mergeCell ref="D195:F195"/>
    <mergeCell ref="D196:F196"/>
    <mergeCell ref="D197:F197"/>
    <mergeCell ref="D198:F198"/>
    <mergeCell ref="D199:F199"/>
    <mergeCell ref="D188:F188"/>
    <mergeCell ref="D189:F189"/>
    <mergeCell ref="D190:F190"/>
    <mergeCell ref="D191:F191"/>
    <mergeCell ref="D192:F192"/>
    <mergeCell ref="D193:F193"/>
    <mergeCell ref="D206:F206"/>
    <mergeCell ref="D207:F207"/>
    <mergeCell ref="D208:F208"/>
    <mergeCell ref="D209:F209"/>
    <mergeCell ref="D210:F210"/>
    <mergeCell ref="D211:F211"/>
    <mergeCell ref="D200:F200"/>
    <mergeCell ref="D201:F201"/>
    <mergeCell ref="D202:F202"/>
    <mergeCell ref="D203:F203"/>
    <mergeCell ref="D204:F204"/>
    <mergeCell ref="D205:F205"/>
    <mergeCell ref="D218:F218"/>
    <mergeCell ref="D219:F219"/>
    <mergeCell ref="D220:F220"/>
    <mergeCell ref="D221:F221"/>
    <mergeCell ref="D222:F222"/>
    <mergeCell ref="D223:F223"/>
    <mergeCell ref="D212:F212"/>
    <mergeCell ref="D213:F213"/>
    <mergeCell ref="D214:F214"/>
    <mergeCell ref="D215:F215"/>
    <mergeCell ref="D216:F216"/>
    <mergeCell ref="D217:F217"/>
    <mergeCell ref="D230:F230"/>
    <mergeCell ref="D231:F231"/>
    <mergeCell ref="D232:F232"/>
    <mergeCell ref="D233:F233"/>
    <mergeCell ref="D234:F234"/>
    <mergeCell ref="D235:F235"/>
    <mergeCell ref="D224:F224"/>
    <mergeCell ref="D225:F225"/>
    <mergeCell ref="D226:F226"/>
    <mergeCell ref="D227:F227"/>
    <mergeCell ref="D228:F228"/>
    <mergeCell ref="D229:F229"/>
    <mergeCell ref="D242:F242"/>
    <mergeCell ref="D243:F243"/>
    <mergeCell ref="D244:F244"/>
    <mergeCell ref="D245:F245"/>
    <mergeCell ref="D246:F246"/>
    <mergeCell ref="D247:F247"/>
    <mergeCell ref="D236:F236"/>
    <mergeCell ref="D237:F237"/>
    <mergeCell ref="D238:F238"/>
    <mergeCell ref="D239:F239"/>
    <mergeCell ref="D240:F240"/>
    <mergeCell ref="D241:F241"/>
    <mergeCell ref="D254:F254"/>
    <mergeCell ref="D255:F255"/>
    <mergeCell ref="D256:F256"/>
    <mergeCell ref="D257:F257"/>
    <mergeCell ref="D258:F258"/>
    <mergeCell ref="D259:F259"/>
    <mergeCell ref="D248:F248"/>
    <mergeCell ref="D249:F249"/>
    <mergeCell ref="D250:F250"/>
    <mergeCell ref="D251:F251"/>
    <mergeCell ref="D252:F252"/>
    <mergeCell ref="D253:F253"/>
    <mergeCell ref="D266:F266"/>
    <mergeCell ref="D267:F267"/>
    <mergeCell ref="D268:F268"/>
    <mergeCell ref="D269:F269"/>
    <mergeCell ref="D270:F270"/>
    <mergeCell ref="D271:F271"/>
    <mergeCell ref="D260:F260"/>
    <mergeCell ref="D261:F261"/>
    <mergeCell ref="D262:F262"/>
    <mergeCell ref="D263:F263"/>
    <mergeCell ref="D264:F264"/>
    <mergeCell ref="D265:F265"/>
    <mergeCell ref="D278:F278"/>
    <mergeCell ref="D279:F279"/>
    <mergeCell ref="D280:F280"/>
    <mergeCell ref="D281:F281"/>
    <mergeCell ref="D282:F282"/>
    <mergeCell ref="D283:F283"/>
    <mergeCell ref="D272:F272"/>
    <mergeCell ref="D273:F273"/>
    <mergeCell ref="D274:F274"/>
    <mergeCell ref="D275:F275"/>
    <mergeCell ref="D276:F276"/>
    <mergeCell ref="D277:F277"/>
    <mergeCell ref="D290:F290"/>
    <mergeCell ref="D291:F291"/>
    <mergeCell ref="D292:F292"/>
    <mergeCell ref="D293:F293"/>
    <mergeCell ref="D294:F294"/>
    <mergeCell ref="D295:F295"/>
    <mergeCell ref="D284:F284"/>
    <mergeCell ref="D285:F285"/>
    <mergeCell ref="K285:K289"/>
    <mergeCell ref="D286:F286"/>
    <mergeCell ref="D287:F287"/>
    <mergeCell ref="D288:F288"/>
    <mergeCell ref="D289:F289"/>
    <mergeCell ref="D302:F302"/>
    <mergeCell ref="D303:F303"/>
    <mergeCell ref="D304:F304"/>
    <mergeCell ref="D305:F305"/>
    <mergeCell ref="D306:F306"/>
    <mergeCell ref="D307:F307"/>
    <mergeCell ref="D296:F296"/>
    <mergeCell ref="D297:F297"/>
    <mergeCell ref="D298:F298"/>
    <mergeCell ref="D299:F299"/>
    <mergeCell ref="D300:F300"/>
    <mergeCell ref="D301:F301"/>
    <mergeCell ref="D314:F314"/>
    <mergeCell ref="D315:F315"/>
    <mergeCell ref="D316:F316"/>
    <mergeCell ref="D317:F317"/>
    <mergeCell ref="D318:F318"/>
    <mergeCell ref="D319:F319"/>
    <mergeCell ref="D308:F308"/>
    <mergeCell ref="D309:F309"/>
    <mergeCell ref="D310:F310"/>
    <mergeCell ref="D311:F311"/>
    <mergeCell ref="D312:F312"/>
    <mergeCell ref="D313:F313"/>
    <mergeCell ref="D326:F326"/>
    <mergeCell ref="D327:F327"/>
    <mergeCell ref="D328:F328"/>
    <mergeCell ref="D329:F329"/>
    <mergeCell ref="D330:F330"/>
    <mergeCell ref="D331:F331"/>
    <mergeCell ref="D320:F320"/>
    <mergeCell ref="D321:F321"/>
    <mergeCell ref="D322:F322"/>
    <mergeCell ref="D323:F323"/>
    <mergeCell ref="D324:F324"/>
    <mergeCell ref="D325:F325"/>
    <mergeCell ref="D338:F338"/>
    <mergeCell ref="D339:F339"/>
    <mergeCell ref="D340:F340"/>
    <mergeCell ref="D341:F341"/>
    <mergeCell ref="D342:F342"/>
    <mergeCell ref="D343:F343"/>
    <mergeCell ref="D332:F332"/>
    <mergeCell ref="D333:F333"/>
    <mergeCell ref="D334:F334"/>
    <mergeCell ref="D335:F335"/>
    <mergeCell ref="D336:F336"/>
    <mergeCell ref="D337:F337"/>
    <mergeCell ref="A356:I356"/>
    <mergeCell ref="D350:F350"/>
    <mergeCell ref="A351:H351"/>
    <mergeCell ref="A352:I352"/>
    <mergeCell ref="A353:I353"/>
    <mergeCell ref="A354:I354"/>
    <mergeCell ref="A355:I355"/>
    <mergeCell ref="D344:F344"/>
    <mergeCell ref="D345:F345"/>
    <mergeCell ref="D346:F346"/>
    <mergeCell ref="D347:F347"/>
    <mergeCell ref="D348:F348"/>
    <mergeCell ref="D349:F349"/>
  </mergeCells>
  <pageMargins left="0.51181102362204722" right="0.51181102362204722" top="0.78740157480314965" bottom="0.78740157480314965" header="0.31496062992125984" footer="0.31496062992125984"/>
  <pageSetup paperSize="9" scale="23" fitToHeight="0" orientation="landscape" r:id="rId1"/>
  <headerFooter>
    <oddFooter>Página &amp;P de &amp;N</oddFooter>
  </headerFooter>
  <rowBreaks count="2" manualBreakCount="2">
    <brk id="285" max="13" man="1"/>
    <brk id="350" max="13" man="1"/>
  </rowBreaks>
  <drawing r:id="rId2"/>
  <legacyDrawing r:id="rId3"/>
  <oleObjects>
    <mc:AlternateContent xmlns:mc="http://schemas.openxmlformats.org/markup-compatibility/2006">
      <mc:Choice Requires="x14">
        <oleObject progId="Figura do Microsoft Word 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828675</xdr:colOff>
                <xdr:row>4</xdr:row>
                <xdr:rowOff>304800</xdr:rowOff>
              </to>
            </anchor>
          </objectPr>
        </oleObject>
      </mc:Choice>
      <mc:Fallback>
        <oleObject progId="Figura do Microsoft Word 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13003262-7</vt:lpstr>
      <vt:lpstr>13003265-8</vt:lpstr>
      <vt:lpstr>'13003262-7'!Area_de_impressao</vt:lpstr>
      <vt:lpstr>'13003265-8'!Area_de_impressao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cp:lastPrinted>2025-12-23T13:03:18Z</cp:lastPrinted>
  <dcterms:created xsi:type="dcterms:W3CDTF">2025-12-23T12:50:15Z</dcterms:created>
  <dcterms:modified xsi:type="dcterms:W3CDTF">2025-12-23T13:03:20Z</dcterms:modified>
</cp:coreProperties>
</file>