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embeddings/oleObject2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Z:\PRESTAÇÃO DE CONTAS MUNICIPAL\CONTRATO N° CHP 0008-22 - HOSPITAL MUNICIPAL\PORTAL TRANSPARENCIA\PRESTAÇÃO DE CONTAS 2025\"/>
    </mc:Choice>
  </mc:AlternateContent>
  <bookViews>
    <workbookView xWindow="176895" yWindow="-120" windowWidth="29040" windowHeight="15840"/>
  </bookViews>
  <sheets>
    <sheet name="13003262-7" sheetId="47" r:id="rId1"/>
    <sheet name="13003265-8" sheetId="45" r:id="rId2"/>
  </sheets>
  <definedNames>
    <definedName name="_xlnm._FilterDatabase" localSheetId="0" hidden="1">'13003262-7'!$A$16:$J$28</definedName>
    <definedName name="_xlnm._FilterDatabase" localSheetId="1" hidden="1">'13003265-8'!$A$16:$HL$16</definedName>
    <definedName name="_xlnm.Print_Area" localSheetId="0">'13003262-7'!$A$1:$J$48</definedName>
    <definedName name="_xlnm.Print_Area" localSheetId="1">'13003265-8'!$A$1:$J$407</definedName>
  </definedNames>
  <calcPr calcId="162913"/>
</workbook>
</file>

<file path=xl/calcChain.xml><?xml version="1.0" encoding="utf-8"?>
<calcChain xmlns="http://schemas.openxmlformats.org/spreadsheetml/2006/main">
  <c r="I22" i="47" l="1"/>
  <c r="J27" i="47" s="1"/>
  <c r="J23" i="47"/>
  <c r="I373" i="45" l="1"/>
  <c r="I371" i="45"/>
  <c r="I372" i="45"/>
  <c r="I370" i="45" l="1"/>
  <c r="J341" i="45" l="1"/>
  <c r="J340" i="45" s="1"/>
  <c r="J391" i="45" s="1"/>
  <c r="I313" i="45" l="1"/>
  <c r="I312" i="45" s="1"/>
  <c r="I305" i="45"/>
  <c r="I304" i="45"/>
  <c r="I301" i="45"/>
  <c r="I300" i="45" s="1"/>
  <c r="I298" i="45"/>
  <c r="I297" i="45" s="1"/>
  <c r="I295" i="45"/>
  <c r="I151" i="45" l="1"/>
  <c r="I44" i="45" l="1"/>
  <c r="I43" i="45" s="1"/>
  <c r="I390" i="45" s="1"/>
  <c r="J395" i="45" s="1"/>
  <c r="L394" i="45" s="1"/>
</calcChain>
</file>

<file path=xl/sharedStrings.xml><?xml version="1.0" encoding="utf-8"?>
<sst xmlns="http://schemas.openxmlformats.org/spreadsheetml/2006/main" count="1944" uniqueCount="526">
  <si>
    <t xml:space="preserve">                 FUNDAÇÃO FACULDADE REGIONAL MEDICINA DE SÃO JOSÉ DO RIO PRETO</t>
  </si>
  <si>
    <t xml:space="preserve">                Av. Brigadeiro Faria Lima, 5544 - Bairro São Pedro -  São José do Rio Preto/SP</t>
  </si>
  <si>
    <t xml:space="preserve">             CNPJ. 60.003.761/0001-29 - Inscrição Estadual Isento</t>
  </si>
  <si>
    <t>CONCILIAÇÃO BANCÁRIA</t>
  </si>
  <si>
    <t>PRESTAÇÃO DE CONTAS</t>
  </si>
  <si>
    <t>( X ) Parcial             (   ) Final</t>
  </si>
  <si>
    <t>DADOS BANCÁRIOS</t>
  </si>
  <si>
    <t>Banco</t>
  </si>
  <si>
    <t>Agência</t>
  </si>
  <si>
    <t>Conta Corrente</t>
  </si>
  <si>
    <t>MOVIMENTAÇÃO BANCÁRIA</t>
  </si>
  <si>
    <t>DISCRIMINAÇÃO</t>
  </si>
  <si>
    <t>DÉBITOS</t>
  </si>
  <si>
    <t>CRÉDITOS</t>
  </si>
  <si>
    <t>Data</t>
  </si>
  <si>
    <t>Nº NF/Rec</t>
  </si>
  <si>
    <t>Razão Social</t>
  </si>
  <si>
    <t>SALDO DISPONÍVEL NA CONTA CORRENTE</t>
  </si>
  <si>
    <t>SALDO DISPONÍVEL NA CONTA APLICAÇÃO</t>
  </si>
  <si>
    <t>SALDO DISPONÍVEL TOTAL</t>
  </si>
  <si>
    <t>CONTRATO N° CHP/0008/22</t>
  </si>
  <si>
    <t>BANCO SANTANDER</t>
  </si>
  <si>
    <t>Natureza da Despesa</t>
  </si>
  <si>
    <t>RECURSOS HUMANOS</t>
  </si>
  <si>
    <t>CLINICA DE OLHOS SAKAKISBARA LTDA</t>
  </si>
  <si>
    <t>DALTO CLINICA MEDICA LTDA</t>
  </si>
  <si>
    <t>TOTAL</t>
  </si>
  <si>
    <t>Natureza da Despesa (POA)</t>
  </si>
  <si>
    <t>Natureza da Despesa (TCESP)</t>
  </si>
  <si>
    <t>SERVIÇOS MÉDICOS</t>
  </si>
  <si>
    <t>13.003265-8</t>
  </si>
  <si>
    <t>A FIRMA SERVIÇOS MEDICOS LTDA</t>
  </si>
  <si>
    <t>DEL GROSSI CLINICA MEDICA S/S LTDA</t>
  </si>
  <si>
    <t>HDG SERVIÇOS MEDICOS LTDA</t>
  </si>
  <si>
    <t>OSAKI URZEDO SERVIÇOS MEDICOS LTDA</t>
  </si>
  <si>
    <t>PREMIER OFTALMO CLINICA DE OLHOS LTDA</t>
  </si>
  <si>
    <t>RBC SERVIÇOS MEDICOS LTDA</t>
  </si>
  <si>
    <t>CLINICA OLIVEIRA &amp; SOARES LTDA</t>
  </si>
  <si>
    <t>FRANCISCO G PARRA CLINICA MEDICA</t>
  </si>
  <si>
    <t>RADIO VISAO ASSISTENCIA MEDICA LTDA</t>
  </si>
  <si>
    <t>PIS/COFINS/CSLL</t>
  </si>
  <si>
    <t>EML NEFROLOGIA E SERVIÇOS MEDICOS SOCIEDADE SIMPLES</t>
  </si>
  <si>
    <t>RODRIGO BATISTA OFTALMOLOGIA LTDA</t>
  </si>
  <si>
    <t xml:space="preserve">              RENDIMENTO DA CONTA APLICAÇÃO </t>
  </si>
  <si>
    <t>NOKALT DEDETIZADORA E DESENTUPIDORA RIO PRETO LTDA</t>
  </si>
  <si>
    <t xml:space="preserve"> </t>
  </si>
  <si>
    <t>BRUMED MEDICAL LTDA</t>
  </si>
  <si>
    <t>DANILO PATINI DE SOUZA</t>
  </si>
  <si>
    <t>CRUZ ALTA PRO HOSPITALAR EIRELI</t>
  </si>
  <si>
    <t>MJH CLINICA MEDICA DE NEFROLOGIA LTDA</t>
  </si>
  <si>
    <t>L &amp; P RP CLINICA MEDICA LTDA</t>
  </si>
  <si>
    <t>WATANABE, KODAMA &amp; CIA LTDA</t>
  </si>
  <si>
    <t>TECHNOLASER CARTUCHOS LTDA</t>
  </si>
  <si>
    <t>CAD CENTRO DE ANESTESIOLOGIA E DOR RIO PRETO LTDA</t>
  </si>
  <si>
    <t>SAEG - SERVIÇO DE ANESTESIA DR. EDSON GOMES S/S LTDA</t>
  </si>
  <si>
    <t>S.A.A.V. - SERVIÇO DE ANESTESIOLOGIA E ASSISTÊNCIA MÉDICA A VIDA LTDA</t>
  </si>
  <si>
    <t>RMS ANESTESIA E SERVICOS MEDICOS LTDA</t>
  </si>
  <si>
    <t>BIASON MERCHAN SERVICOS MEDICOS LTDA</t>
  </si>
  <si>
    <t>ORATE SERVICOS MEDICOS LTDA</t>
  </si>
  <si>
    <t>MARTINS PRESTACAO DE SERVICOS MEDICOS LTDA</t>
  </si>
  <si>
    <t xml:space="preserve">IBES - INSTITUTO BRASILEIRO PARA EXCELENCIA EM SAUDE LTDA ME </t>
  </si>
  <si>
    <t>DALMEDICO SERVICOS MEDICOS LTDA</t>
  </si>
  <si>
    <t>PERASSOL E VALE SERVICOS MEDICOS LTDA</t>
  </si>
  <si>
    <t>VIDAL E BOHATCH SERVICOS MEDICOS LTDA</t>
  </si>
  <si>
    <t>INTENSIVE MED S/S LTDA</t>
  </si>
  <si>
    <t>JAVB SERVICOS MEDICOS LTDA</t>
  </si>
  <si>
    <t>DELBEM FERREIRA SERVICOS MEDICOS LTDA</t>
  </si>
  <si>
    <t>KS AOKI SERVICOS MEDICOS LTDA</t>
  </si>
  <si>
    <t>AR CENTER SOLUCOES EM AR CONDICIONADO LTDA ME</t>
  </si>
  <si>
    <t>MARTINEZ SERVICOS MEDICOS LTDA</t>
  </si>
  <si>
    <t>MILANI DE MORAES SERVICOS MEDICOS LTDA</t>
  </si>
  <si>
    <t>FRANCISCHINI SERVICOS MEDICOS LTDA</t>
  </si>
  <si>
    <t>MONTEIRO &amp; COSTA SERVICOS MEDICOS LTDA</t>
  </si>
  <si>
    <t>PRESTADORA DE SERVICOS MEDICOS RSL LTDA</t>
  </si>
  <si>
    <t>ACCELERARE DESENVOLVIMENTO E LICENCIAMENTO DE PROGRAMAS LTDA - ME</t>
  </si>
  <si>
    <t>KW SISTEMAS DE ENERGIA LTDA</t>
  </si>
  <si>
    <t>ESPACO MED SERVICOS MEDICOS LTDA</t>
  </si>
  <si>
    <t>FACUNDIM &amp; STEFFEN SERVICOS MEDICOS LTDA</t>
  </si>
  <si>
    <t>FERRARINI SERVICOS MEDICOS LTDA</t>
  </si>
  <si>
    <t>CLINICA MEDICA ARRUDA E QUESSADA LTDA</t>
  </si>
  <si>
    <t>P7 SERVICOS MEDICOS LTDA</t>
  </si>
  <si>
    <t>PLUXEE BENEFICIOS BRASIL S.A.</t>
  </si>
  <si>
    <t>ALCON BRASIL CUIDADOS COM A SAÚDE LTDA</t>
  </si>
  <si>
    <t>BUENO &amp; GEROZA SERVICOS MEDICOS LTDA</t>
  </si>
  <si>
    <t>TRANSFERENCIA DE ESTOQUE - MEDICAMENTOS</t>
  </si>
  <si>
    <t>WEBMED SOLUCOES EM SAUDE LTDA</t>
  </si>
  <si>
    <t>TRANSFERENCIA DE ESTOQUE - MATERIAL MÉDICO HOSPITALAR</t>
  </si>
  <si>
    <t>OC SERVICOS MEDICOS LTDA</t>
  </si>
  <si>
    <t>FYMAV SERVICOS MEDICOS LTDA</t>
  </si>
  <si>
    <t>JAQUELINE GABRIEL DA SILVA SERVICOS MEDICOS LTDA</t>
  </si>
  <si>
    <t>KEV X SOLUCOES E SERVICOS LTDA</t>
  </si>
  <si>
    <t>LAUREMIR MODA JUNIOR</t>
  </si>
  <si>
    <t>IRRF - P. JURIDICA</t>
  </si>
  <si>
    <t>LUNGATO DAL BELLO SERVICOS MEDICOS LTDA</t>
  </si>
  <si>
    <t>BENTO &amp; LUCKEMEYER CLINICA MEDICA</t>
  </si>
  <si>
    <t>RODONAVES TRANSPORTES E ENCOMENDAS LTDA</t>
  </si>
  <si>
    <t>PINHEIRO PRESTADORA DE SERVICOS MEDICOS LTDA</t>
  </si>
  <si>
    <t>CLINICA MEDICA ANGIMAHTZ &amp; PERON LTDA</t>
  </si>
  <si>
    <t>VALMIG COMERCIO E ASSESSORIA TECNICA DE EQUIPAMENTOS LTDA</t>
  </si>
  <si>
    <t>PLANISA PLANEJAMENTO E ORGANIZACAO DE INSTITUICOES DE SAUDE LTDA</t>
  </si>
  <si>
    <t>DE TOMI &amp; SILVA MEDICINA LTDA</t>
  </si>
  <si>
    <t>CARL ZEISS DO BRASIL LTDA</t>
  </si>
  <si>
    <t>S GIARDINI &amp; GIARDINI SERVICOS MEDICOS RP LTDA</t>
  </si>
  <si>
    <t>DRAGER DO BRASIL LTDA</t>
  </si>
  <si>
    <t>CLINICA MEDICA ANTUNES NASSER LTDA</t>
  </si>
  <si>
    <t>TABITA MARTA DE MORAES FLORICULTURA</t>
  </si>
  <si>
    <t>VM VULCANO SERVICOS MEDICOS LTDA</t>
  </si>
  <si>
    <t>MS MANUTENCAO EM TRANSDUTORES MEDICOS E VETERINARIOS LTDA</t>
  </si>
  <si>
    <t>000000</t>
  </si>
  <si>
    <t>PREFEITURA MUNICIPAL DE SÃO JOSÉ DO RIO PRETO</t>
  </si>
  <si>
    <t>GRRF - RESCISÃO CONTRATUAL (NÃO MÉDICOS)</t>
  </si>
  <si>
    <t>RECURSOS HUMANOS (5)</t>
  </si>
  <si>
    <t>RESCISÃO CONTRATUAL (NÃO MÉDICOS)</t>
  </si>
  <si>
    <t>TECNOLOGIA E INFORMAÇÃO</t>
  </si>
  <si>
    <t>OUTROS SERVIÇOS DE TERCEIROS</t>
  </si>
  <si>
    <t>MATERIAL MÉDICO HOSPITALAR/OPME</t>
  </si>
  <si>
    <t>EQUIP./INSUMOS HOSPITALARES</t>
  </si>
  <si>
    <t>MATERIAL MÉDICO HOSPITALAR</t>
  </si>
  <si>
    <t>DESPESAS PERMANENTES</t>
  </si>
  <si>
    <t>UTILIDADES PÚBLICAS</t>
  </si>
  <si>
    <t>MAFRA AMBIENTAL COLETA DE RESIDUOS LTDA</t>
  </si>
  <si>
    <t>PRESTAÇÃO DE SERVIÇOS - COLETA DE RESIDUOS</t>
  </si>
  <si>
    <t>SERVIÇO DE APOIO</t>
  </si>
  <si>
    <t>METALLI CONTAINERS LTDA</t>
  </si>
  <si>
    <t>LOCAÇÃO DE CONTAINER</t>
  </si>
  <si>
    <t>OUTROS</t>
  </si>
  <si>
    <t>LOCAÇÕES DIVERSAS</t>
  </si>
  <si>
    <t>MATERIAL DE CONSUMO EM GERAL</t>
  </si>
  <si>
    <t>OUTROS MATERIAIS DE CONSUMO</t>
  </si>
  <si>
    <t>TARIFA BANCÁRIA</t>
  </si>
  <si>
    <t>DESPESAS FINANCEIRAS E BANCÁRIAS</t>
  </si>
  <si>
    <t>TELEFONICA BRASIL S.A.</t>
  </si>
  <si>
    <t>MANUTENÇÃO DE BENS MÓVEIS</t>
  </si>
  <si>
    <t>VALE TRANSPORTE (NÃO MÉDICOS)</t>
  </si>
  <si>
    <t>SHIMADZU DO BRASIL COMERCIO LTDA</t>
  </si>
  <si>
    <t>COOP.CRED.POUP.E INVEST.NOROESTE DO ESTADO DE SÃO PAULO - SICREDI NOROESTE SP</t>
  </si>
  <si>
    <t>EMPRESTIMO CONSIGNADO DE FOLHA DE PAGAMENTO (NÃO MÉDICOS)</t>
  </si>
  <si>
    <t>ASSOCIACAO DOS SERVIDORES DA FUNFARME E FAMERP</t>
  </si>
  <si>
    <t>BANCO VOTORANTIM S/A</t>
  </si>
  <si>
    <t>BANCO BRADESCO</t>
  </si>
  <si>
    <t>PRESTAÇÃO DE SERVIÇOS - MANUTENÇÃO AR CONDICIONADO</t>
  </si>
  <si>
    <t>PRESTAÇÃO DE SERVIÇOS - JARDINAGEM</t>
  </si>
  <si>
    <t>MANUTENÇÃO E CONSERVAÇÃO PREDIAL</t>
  </si>
  <si>
    <t>PRESTAÇÃO DE SERVIÇOS - DESENVOLVIMENTO DE SISTEMA</t>
  </si>
  <si>
    <t>BRAGA FOIZER SERVICOS MEDICOS LTDA</t>
  </si>
  <si>
    <t>FCM SERVICOS DE SAUDE LTDA</t>
  </si>
  <si>
    <t>VPN SERVIÇOS MÉDICOS LTDA</t>
  </si>
  <si>
    <t>ZANCHETA &amp; FERRES SERVICOS MEDICOS LTDA</t>
  </si>
  <si>
    <t>SIND TRAB ESTABELECIMENTO SERV SAUDE SÃO JOSE DO RIO PRETO</t>
  </si>
  <si>
    <t>FUNFARME</t>
  </si>
  <si>
    <t>PRESTAÇÃO DE SERVIÇOS - DOSIMETRIA</t>
  </si>
  <si>
    <t>COMPANHIA PAULISTA DE FORÇA E LUZ</t>
  </si>
  <si>
    <t>UNIMED SEGURADORA S/A</t>
  </si>
  <si>
    <t>PRESTAÇÃO DE SERVIÇOS - DEDETIZAÇÃO</t>
  </si>
  <si>
    <t>LOCAÇÃO DE EQUIPAMENTOS</t>
  </si>
  <si>
    <t>MINISTÉRIO DA PREVIDENCIA SOCIAL</t>
  </si>
  <si>
    <t>IRRF - P. JURIDICA - DIRETORIA</t>
  </si>
  <si>
    <t>R TERRA SERVICOS MEDICOS LTDA</t>
  </si>
  <si>
    <t>PIS/COFINS/CSLL - DIRETORIA</t>
  </si>
  <si>
    <t>MEDICAMENTOS</t>
  </si>
  <si>
    <t xml:space="preserve">GÊNEROS ALIMENTÍCIOS </t>
  </si>
  <si>
    <t>ALMOXARIFADO</t>
  </si>
  <si>
    <t>PAGAMENTO DE FÉRIAS (NÃO MÉDICOS)</t>
  </si>
  <si>
    <t>PHILIPS MEDICAL SYSTEMS LTDA</t>
  </si>
  <si>
    <t>APOIO HOSPITALAR COM. DE PRODUTOS MEDICOS - EIRELI - ME</t>
  </si>
  <si>
    <t>MATERIAL DE MANUTENÇÃO DE EQUIPAMENTOS</t>
  </si>
  <si>
    <t>NFS-e 37</t>
  </si>
  <si>
    <t>JANZANTTI SERVICOS MEDICOS LTDA</t>
  </si>
  <si>
    <t>NFS-e 71</t>
  </si>
  <si>
    <t>MADB SERVICOS MEDICOS LTDA</t>
  </si>
  <si>
    <t>MLCM SERVICOS MEDICOS LTDA</t>
  </si>
  <si>
    <t>VEGASCOM COMERCIO E ASSISTENCIA TECNICA EM TELECOMUNICACOES LTDA</t>
  </si>
  <si>
    <t>NFS-e 23 - PARTE</t>
  </si>
  <si>
    <t>PRESTAÇÃO DE SERVIÇOS - MANUTENÇÃO EQUIPAMENTOS</t>
  </si>
  <si>
    <t>SP COMERCIO DE MATERIAIS CIRURGICOS LTDA</t>
  </si>
  <si>
    <t>MARIANA RIBEIRO GROSSI PSIQUIATRIA LTDA</t>
  </si>
  <si>
    <t>NFS-e 117 - PARTE</t>
  </si>
  <si>
    <t>SECRETARIA DA RECEITA FEDERAL</t>
  </si>
  <si>
    <t>CAIXA ECONOMICA FEDERAL</t>
  </si>
  <si>
    <t>PRESTAÇÃO DE SERVIÇOS - ANALISE DE AGUA</t>
  </si>
  <si>
    <t>SPR SOLUCOES METROLOGICAS LTDA</t>
  </si>
  <si>
    <t>ODONTOPREV S/A</t>
  </si>
  <si>
    <t>494470</t>
  </si>
  <si>
    <t>NFS-e 196</t>
  </si>
  <si>
    <t>RECURSOS HUMANOS (6)</t>
  </si>
  <si>
    <t>REPASSE</t>
  </si>
  <si>
    <t>NFS-e 43</t>
  </si>
  <si>
    <t>A S FERREIRA JUNIOR CLINICA MEDICA LTDA</t>
  </si>
  <si>
    <t>NFS-e 56</t>
  </si>
  <si>
    <t>CAVICHIOLI &amp; MATOS SERVICOS MEDICOS LTDA</t>
  </si>
  <si>
    <t>NFS-e 245</t>
  </si>
  <si>
    <t>NFS-e 28</t>
  </si>
  <si>
    <t>NFS-e 17</t>
  </si>
  <si>
    <t>NFS-e 39</t>
  </si>
  <si>
    <t>GLP</t>
  </si>
  <si>
    <t>DGTECH INDUSTRIA E COMERCIO LTDA</t>
  </si>
  <si>
    <t>INSS - P. JURIDICA</t>
  </si>
  <si>
    <t>TOPASSO &amp; VERRO CLINICA MEDICA</t>
  </si>
  <si>
    <t>PRESTAÇÃO DE SERVIÇOS - FRETE</t>
  </si>
  <si>
    <t>PREFEITURA MUNICIPAL DE SÃO JOSÉ DO RIO PRETO - MAFRA</t>
  </si>
  <si>
    <t>NFS-e 132</t>
  </si>
  <si>
    <t>NFS-e 381 - PARTE</t>
  </si>
  <si>
    <t>PRESTAÇÃO DE SERVIÇOS - VIGILANCIA</t>
  </si>
  <si>
    <t>RSP SEGURANCA E VIGILANCIA PATRIMONIAL LTDA</t>
  </si>
  <si>
    <t>SOUZA E FACHINI SERVICOS MEDICOS LTDA</t>
  </si>
  <si>
    <t>NFS-e 315</t>
  </si>
  <si>
    <t>NFS-e 177</t>
  </si>
  <si>
    <t>CASTRO FLEURY SERVICOS MEDICOS LTDA</t>
  </si>
  <si>
    <t>NFS-e 31</t>
  </si>
  <si>
    <t>G A SERVICOS MEDICOS E SAUDE LTDA</t>
  </si>
  <si>
    <t>NFS-e 41 - PARTE</t>
  </si>
  <si>
    <t>NFS-e 224 - PARTE</t>
  </si>
  <si>
    <t>NFS-e 41</t>
  </si>
  <si>
    <t>NFS-e 191</t>
  </si>
  <si>
    <t>PRESTAÇÃO DE SERVIÇOS - ASSISTENCIA OSMOSE</t>
  </si>
  <si>
    <t>FELIPE &amp; RODRIGUES SERVICOS MEDICOS LTDA</t>
  </si>
  <si>
    <t>EXPRESSO ITAMARATI S.A</t>
  </si>
  <si>
    <t>HARTE INSTRUMENTOS CIRURGICOS LTDA</t>
  </si>
  <si>
    <t>BIO INFINITY COMERCIO HOSPITALAR E LOCACAO LTDA</t>
  </si>
  <si>
    <t>L. E PASSARIN JUNIOR MEDICINA LTDA</t>
  </si>
  <si>
    <t>NFS-e 82</t>
  </si>
  <si>
    <t>M R L JABUR CONSULTORIA LTDA</t>
  </si>
  <si>
    <t>GMC SOLUCOES TECNOLÓGICAS LTDA</t>
  </si>
  <si>
    <t>PRESTAÇÃO DE SERVIÇOS - MANUTENÇÃO DE EQUIPAMENTOS</t>
  </si>
  <si>
    <t>KVO MEDICAL SUPRIMENTOS HOSPITALARES LTDA</t>
  </si>
  <si>
    <t>MATERIAL DE CONSUMO - MANUTENÇÃO DE EQUIPAMENTOS</t>
  </si>
  <si>
    <t>CONSORCIO RIOPRETRANS</t>
  </si>
  <si>
    <t>PEVETUR TRANSPORTES E TURISMO LTDA</t>
  </si>
  <si>
    <t>RAZEC SERVICOS MEDICOS LTDA</t>
  </si>
  <si>
    <t>PLANO DE CONTINGÊNCIA - REF. 03/2025</t>
  </si>
  <si>
    <t>PRESTAÇÃO DE SERVIÇO HOSPITALAR</t>
  </si>
  <si>
    <t>ZAFALON SOLUCOES HOSPITALARES LTDA</t>
  </si>
  <si>
    <t>JOSE ROGERIO GONÇALVES</t>
  </si>
  <si>
    <t>NFS-e 217 - PARTE</t>
  </si>
  <si>
    <t>NFS-e 267 - PARTE</t>
  </si>
  <si>
    <t>D'OLHOS HOSPITAL-DIA LTDA</t>
  </si>
  <si>
    <t>NFS-e 67739 - PARTE</t>
  </si>
  <si>
    <t>COSTA MUNIZ SERVICOS MEDICOS LTDA</t>
  </si>
  <si>
    <t>E TAMUSSINO E CIA LTDA</t>
  </si>
  <si>
    <t>MATERIAL DE CONSUMO - ESCRITÓRIO</t>
  </si>
  <si>
    <t>CLINICA AN BARIVISION LTDA</t>
  </si>
  <si>
    <t>PLUXEE INSTITUICAO DE PAGAMENTO BRASIL S.A.</t>
  </si>
  <si>
    <t>PAGAMENTO DE FÉRIAS - REF. 06/2025 (NÃO MÉDICOS)</t>
  </si>
  <si>
    <t>PAGAMENTO DE FÉRIAS - REF. 06/2025 (MÉDICOS)</t>
  </si>
  <si>
    <t>NFS-e 215</t>
  </si>
  <si>
    <t>NFS-e 376</t>
  </si>
  <si>
    <t>NFS-e 114</t>
  </si>
  <si>
    <t>EMPRESTIMO CONSIGNADO DE RESCISÃO CONTRATUAL - SANTANDER (NÃO MÉDICO)</t>
  </si>
  <si>
    <t>(+) Saldo constante do extrato bancário 31/05/2025</t>
  </si>
  <si>
    <t>(+) Saldo constante da conta aplicação 31/05/2025</t>
  </si>
  <si>
    <r>
      <t xml:space="preserve">Período de </t>
    </r>
    <r>
      <rPr>
        <sz val="23"/>
        <color theme="1"/>
        <rFont val="Calibri"/>
        <family val="2"/>
        <scheme val="minor"/>
      </rPr>
      <t>01/06/2025 À 30/06/2025</t>
    </r>
  </si>
  <si>
    <t>NF-e 65494</t>
  </si>
  <si>
    <t>NF-e 65478</t>
  </si>
  <si>
    <t>N° 447441010004</t>
  </si>
  <si>
    <t>SEMAE - SERVIÇOS MUNICIPAL AUTONOMO DE AGUA E ESGOTO</t>
  </si>
  <si>
    <t>CONTA DE ÁGUA - REF. 04/2025</t>
  </si>
  <si>
    <t>N° 9178581557</t>
  </si>
  <si>
    <t>NFS-e 79682</t>
  </si>
  <si>
    <t>NF-e 89319 - PARTE</t>
  </si>
  <si>
    <t>N° 13</t>
  </si>
  <si>
    <t>CONTA DE TELEFONE - REF. 05/2025</t>
  </si>
  <si>
    <t>N° 1959308807-0</t>
  </si>
  <si>
    <t>N° 1650000214949</t>
  </si>
  <si>
    <t>CREMESP</t>
  </si>
  <si>
    <t>REGISTRO DO HOSPITAL MUNICIPAL NO CREMESP</t>
  </si>
  <si>
    <t>NFS-e 4664</t>
  </si>
  <si>
    <t>NFS-e 1272</t>
  </si>
  <si>
    <t>NF-e 2962</t>
  </si>
  <si>
    <t>S. H. B. CORREA TAVARES ME</t>
  </si>
  <si>
    <t>NF-e 43995</t>
  </si>
  <si>
    <t>010605</t>
  </si>
  <si>
    <t>VANESSA BASTOS NASCIMENTO</t>
  </si>
  <si>
    <t xml:space="preserve">SHARON STHEFANI GAZIGE </t>
  </si>
  <si>
    <t>RAQUEL SOARES DOS SANTOS FELIX</t>
  </si>
  <si>
    <t>DEBORA CRISTINA CHAVES DOS SANTOS</t>
  </si>
  <si>
    <t>KELLY CRISTINA DE LIMA SOUZA</t>
  </si>
  <si>
    <t>NF-e 23040</t>
  </si>
  <si>
    <t>NAZIRA HUSNI CHAMAS ALVES LTDA</t>
  </si>
  <si>
    <t>NF-e 25824</t>
  </si>
  <si>
    <t>NF-e 15528</t>
  </si>
  <si>
    <t>REFRIGERACAO DUFRIO COMERCIO E IMPORTACAO S.A.</t>
  </si>
  <si>
    <t>NFS-e 29783 - PARTE</t>
  </si>
  <si>
    <t>010606</t>
  </si>
  <si>
    <t>FOLHA DE PAGAMENTO - REF. 05/2025 (NÃO MÉDICOS)</t>
  </si>
  <si>
    <t>NF-e 65519</t>
  </si>
  <si>
    <t>NF-e 65518</t>
  </si>
  <si>
    <t>030606</t>
  </si>
  <si>
    <t>PENSÃO ALIMENTÍCIA - REF. 05/2025 (NÃO MÉDICOS)</t>
  </si>
  <si>
    <t>ORDEM DE PAGAMENTO - REF. 05/2025 (NÃO MÉDICOS)</t>
  </si>
  <si>
    <t>PLANO DE SAÚDE ASFF - REF. 05/2025 (NÃO MÉDICOS)</t>
  </si>
  <si>
    <t>MENSALIDADE ASFF - REF. 05/2025 (NÃO MÉDICOS)</t>
  </si>
  <si>
    <t>CARTÃO ASFF - REF. 05/2025 (NÃO MÉDICOS)</t>
  </si>
  <si>
    <t>NF-e 65539</t>
  </si>
  <si>
    <t>NF-e 65560</t>
  </si>
  <si>
    <t>NF-e 56548</t>
  </si>
  <si>
    <t>NF-e 65556</t>
  </si>
  <si>
    <t>NF-e 65561</t>
  </si>
  <si>
    <t>NFS-e 1865</t>
  </si>
  <si>
    <t>CENTRATO COMERCIO DE PRODUTOS GASTRONOMICOS</t>
  </si>
  <si>
    <t>010609</t>
  </si>
  <si>
    <t>NF-e 46243</t>
  </si>
  <si>
    <t>NF-e 57743</t>
  </si>
  <si>
    <t>010610</t>
  </si>
  <si>
    <t>DEVOLUÇÃO VALOR - NOTAS FISCAIS</t>
  </si>
  <si>
    <t>N° 5485639678</t>
  </si>
  <si>
    <t>TIM S.A</t>
  </si>
  <si>
    <t>NFS-e 1023 - PARTE</t>
  </si>
  <si>
    <t>NFS-e 1022 - PARTE</t>
  </si>
  <si>
    <t>NFS-e 63 - PARTE</t>
  </si>
  <si>
    <t>NFS-e 539 - PARTE</t>
  </si>
  <si>
    <t>NFS-e 1154 - PARTE</t>
  </si>
  <si>
    <t>NFS-e 125 - PARTE</t>
  </si>
  <si>
    <t>NFS-e 83</t>
  </si>
  <si>
    <t>NFS-e 7 - PARTE</t>
  </si>
  <si>
    <t>NFS-e 747 - PARTE</t>
  </si>
  <si>
    <t>NFS-e 473 - PARTE</t>
  </si>
  <si>
    <t>NFS-e 1529 - PARTE</t>
  </si>
  <si>
    <t>NFS-e 312</t>
  </si>
  <si>
    <t>NFS-e 142 - PARTE</t>
  </si>
  <si>
    <t>NFS-e 89 - PARTE</t>
  </si>
  <si>
    <t>NFS-e 25486 - PARTE</t>
  </si>
  <si>
    <t>NFS-e 266</t>
  </si>
  <si>
    <t>NFS-e 705 - PARTE</t>
  </si>
  <si>
    <t>NFS-e 101</t>
  </si>
  <si>
    <t>NFS-e 1960 - PARTE</t>
  </si>
  <si>
    <t>NFS-e 4909</t>
  </si>
  <si>
    <t>NFS-e 1610</t>
  </si>
  <si>
    <t>NFS-e 4032</t>
  </si>
  <si>
    <t>PRESTAÇÃO DE SERVIÇOS - MANUTENÇÃO EQUIPAMENTO TELEFONIA</t>
  </si>
  <si>
    <t>NFS-e 5191</t>
  </si>
  <si>
    <t>NFS-e 25</t>
  </si>
  <si>
    <t>NFS-e 195</t>
  </si>
  <si>
    <t>NFS-e 165 - PARTE</t>
  </si>
  <si>
    <t>NFS-e 569</t>
  </si>
  <si>
    <t>NFS-e 1124</t>
  </si>
  <si>
    <t>NFS-e 225 - PARTE</t>
  </si>
  <si>
    <t>NFS-e 69</t>
  </si>
  <si>
    <t>NFS-e 229</t>
  </si>
  <si>
    <t>NFS-e 50 - PARTE</t>
  </si>
  <si>
    <t>NFS-e 161 - PARTE</t>
  </si>
  <si>
    <t>NFS-e 223 - PARTE</t>
  </si>
  <si>
    <t>NFS-e 333 - PARTE</t>
  </si>
  <si>
    <t>NFS-e 2489</t>
  </si>
  <si>
    <t>NFS-e 3302 - PARTE</t>
  </si>
  <si>
    <t>NFS-e 16</t>
  </si>
  <si>
    <t>NFS-e 328 - PARTE</t>
  </si>
  <si>
    <t>NFS-e 5073</t>
  </si>
  <si>
    <t>NFS-e 1501 - PARTE</t>
  </si>
  <si>
    <t>NFS-e 3742 - PARTE</t>
  </si>
  <si>
    <t>NFS-e 2309 - PARTE</t>
  </si>
  <si>
    <t>NFS-e 275 - PARTE</t>
  </si>
  <si>
    <t>NFS-e 274 - PARTE</t>
  </si>
  <si>
    <t>NFS-e 236 - PARTE</t>
  </si>
  <si>
    <t>NFS-e 237 - PARTE</t>
  </si>
  <si>
    <t>NFS-e 353</t>
  </si>
  <si>
    <t>PLANO ODONTOLÓGICO - REF.05/2025 (NÃO MÉDICOS)</t>
  </si>
  <si>
    <t>NFS-e 26975</t>
  </si>
  <si>
    <t>Nº MEN202505</t>
  </si>
  <si>
    <t>ASSISTENCIAL SINSAUDE - REF. 05/2025 (NÃO MÉDICOS)</t>
  </si>
  <si>
    <t>NF-e 300632</t>
  </si>
  <si>
    <t>FABRICA DE ARTEF. DE LATEX SÃO ROQUE LTDA</t>
  </si>
  <si>
    <t>MATERIAL DE CONSUMO - MATERIAL DE HIGIENE E LIMPEZA</t>
  </si>
  <si>
    <t>010612</t>
  </si>
  <si>
    <t>MARCELO VILLAÇA LIMA</t>
  </si>
  <si>
    <t>MONIQUE DE OLIVEIRA BARBOSA</t>
  </si>
  <si>
    <t>010613</t>
  </si>
  <si>
    <t>Nº 14480360</t>
  </si>
  <si>
    <t>AIG SEGUROS BRASIL S.A.</t>
  </si>
  <si>
    <t>SEGURO ESTACIONAMENTO - PARCELA 06/07</t>
  </si>
  <si>
    <t>NFS-e 650 - PARTE</t>
  </si>
  <si>
    <t>NF-e 65606</t>
  </si>
  <si>
    <t>NF-e 65605</t>
  </si>
  <si>
    <t>NF-e 65604</t>
  </si>
  <si>
    <t>NF-e 57901</t>
  </si>
  <si>
    <t>NF-e 57900</t>
  </si>
  <si>
    <t>NF-e 57903</t>
  </si>
  <si>
    <t>NF-e 57891</t>
  </si>
  <si>
    <t>Nº 0449213123</t>
  </si>
  <si>
    <t>Nº 0438480206</t>
  </si>
  <si>
    <t>CONTA DE TELEFONE - REF. 05/2025 (MONITORA DADOS)</t>
  </si>
  <si>
    <t>CONTA DE TELEFONE - REF. 05/2025 (IP DEDICADO)</t>
  </si>
  <si>
    <t>NF-e 65612</t>
  </si>
  <si>
    <t>NFS-e 400 - PARTE</t>
  </si>
  <si>
    <t>NFS-e 401 - PARTE</t>
  </si>
  <si>
    <t>NFS-e 547 - PARTE</t>
  </si>
  <si>
    <t>NF-e 58109 - PARTE</t>
  </si>
  <si>
    <t>Nº 4650733</t>
  </si>
  <si>
    <t>GUIA ISS - NFS-e 1272 - MAFRA AMBIENTAL</t>
  </si>
  <si>
    <t>NFS-e 1014</t>
  </si>
  <si>
    <t>NFS-e 68184 - PARTE</t>
  </si>
  <si>
    <t>NF-e 225026 - PARTE</t>
  </si>
  <si>
    <t>NFS-e 171758</t>
  </si>
  <si>
    <t>NFS-e 4135</t>
  </si>
  <si>
    <t>AXIAL METROLOGIA LTDA</t>
  </si>
  <si>
    <t>SAPRA LANDAUER SERVICO DE ASSESSORIA E PROTECAO RADIOLOGICA LTDA</t>
  </si>
  <si>
    <t>PRESTAÇÃO DE SERVIÇOS -  CALIBRAÇÃO</t>
  </si>
  <si>
    <t>NFS-e 327 - PARTE</t>
  </si>
  <si>
    <t>NFS-e 137</t>
  </si>
  <si>
    <t>010618</t>
  </si>
  <si>
    <t>Nº 423134334</t>
  </si>
  <si>
    <t>CONTA DE ENERGIA - REF. 04/2025</t>
  </si>
  <si>
    <t>110618</t>
  </si>
  <si>
    <t>EMPREST. CONSIG. - CREDITO DO TRABALHADOR (NÃO MÉDICOS)</t>
  </si>
  <si>
    <t>IRRF S/ RESCISÃO - REF. 05/2025 (NÃO MÉDICOS)</t>
  </si>
  <si>
    <t>IRRF S/ FÉRIAS - REF. 05/2025 (NÃO MÉDICOS)</t>
  </si>
  <si>
    <t>IRRF S/ FÉRIAS - REF. 05/2025 (MÉDICOS)</t>
  </si>
  <si>
    <t>IRRF S/ FOLHA - REF. 05/2025 (NÃO MÉDICOS)</t>
  </si>
  <si>
    <t>IRRF S/ FOLHA - REF. 05/2025 (MÉDICOS)</t>
  </si>
  <si>
    <t>IRRF S/ FOLHA - REF. 05/2025 (DIRETORIA)</t>
  </si>
  <si>
    <t>INSS S/ FOLHA - REF. 05/2025 (NÃO MÉDICOS)</t>
  </si>
  <si>
    <t>INSS S/ FOLHA - REF. 05/2025 (MÉDICOS)</t>
  </si>
  <si>
    <t>INSS S/ FOLHA - REF. 05/2025 (DIRETORIA)</t>
  </si>
  <si>
    <t>FGTS FOLHA - REF. 05/2025 (NÃO MÉDICOS)</t>
  </si>
  <si>
    <t>FGTS FOLHA - REF. 05/2025 (MÉDICOS)</t>
  </si>
  <si>
    <t>FGTS FOLHA - REF. 05/2025 (DIRETORIA)</t>
  </si>
  <si>
    <t>NFS-e 1526</t>
  </si>
  <si>
    <t>NFS-e 1527</t>
  </si>
  <si>
    <t>Nº 18</t>
  </si>
  <si>
    <t>NFS-e 9488</t>
  </si>
  <si>
    <t>NFS-e 9487</t>
  </si>
  <si>
    <t>SEGURO DE VIDA - REF. 05/2025 (NÃO MÉDICOS)</t>
  </si>
  <si>
    <t>SEGURO DE VIDA - REF. 05/2025 (MÉDICOS)</t>
  </si>
  <si>
    <t>Nº 1009300626412</t>
  </si>
  <si>
    <t>NFS-e 7669</t>
  </si>
  <si>
    <t>NFS-e 8892</t>
  </si>
  <si>
    <t>NFS-e 2611</t>
  </si>
  <si>
    <t>Nº 2010</t>
  </si>
  <si>
    <t>NFS-e 869</t>
  </si>
  <si>
    <t>NFS-e 18047 - PARTE</t>
  </si>
  <si>
    <t>RHOSSE INSTRUMENTOS E EQUIPAMENTOS CIRURGICOS EIRELI - EPP</t>
  </si>
  <si>
    <t>NF-e 131072</t>
  </si>
  <si>
    <t>NF-e 9200</t>
  </si>
  <si>
    <t>S.O.S. GAS - SÃO JOSE DO RIO PRETO - LTDA</t>
  </si>
  <si>
    <t>NFS-e 3787 - PARTE</t>
  </si>
  <si>
    <t>PRESTAÇÃO DE CONTAS - MANUTENÇÃO DE GERADORES</t>
  </si>
  <si>
    <t>Nº 316223</t>
  </si>
  <si>
    <t>NF-e 14606</t>
  </si>
  <si>
    <t>NF-e 89617 - PARTE</t>
  </si>
  <si>
    <t>NF-e 231915</t>
  </si>
  <si>
    <t>E. TAMUSSINO E CIA LTDA</t>
  </si>
  <si>
    <t>MATERIAL MÉDICO HOSPITALAR - PARCELA 02/12</t>
  </si>
  <si>
    <t>NF-e 43947 - PARTE</t>
  </si>
  <si>
    <t>010625</t>
  </si>
  <si>
    <t>DEVOLUÇÃO VALOR - FGTS - REF. 03/2025 - FUNFARME</t>
  </si>
  <si>
    <t>MAURO ANTONIO ERNESTO LOPES GARCIA</t>
  </si>
  <si>
    <t>Nº 316560</t>
  </si>
  <si>
    <t>Nº 83733</t>
  </si>
  <si>
    <t>Nº 35542</t>
  </si>
  <si>
    <t>NF-e 65731</t>
  </si>
  <si>
    <t>Nº 38168</t>
  </si>
  <si>
    <t>ALLENT COMÉRCIO DE IMPORT. DISTR. MAT. MED. LTDA</t>
  </si>
  <si>
    <t>LOCAÇÃO - TAXA DE UTILIZAÇÃO LASER</t>
  </si>
  <si>
    <t>Nº 38167</t>
  </si>
  <si>
    <t>Nº 38169</t>
  </si>
  <si>
    <t>Nº 38170</t>
  </si>
  <si>
    <t>Nº 317012</t>
  </si>
  <si>
    <t>010627</t>
  </si>
  <si>
    <t>REFEIÇÃO COLABORADORES - REF. 05/2025 (NÃO MÉDICOS)</t>
  </si>
  <si>
    <t>HORAS BIP - ENGENHARIA CLINICA  - REF. 05/2025</t>
  </si>
  <si>
    <t>HORAS BIP - REFRIGERAÇÃO  - REF. 05/2025</t>
  </si>
  <si>
    <t>HORAS BIP - MANUTENÇÃO HIDRAULICA - REF. 05/2025</t>
  </si>
  <si>
    <t>HORAS BIP - MANUTENÇÃO ELÉTRICA - REF. 05/2025</t>
  </si>
  <si>
    <t>PRESTAÇÃO DE SERVIÇOS - MANUTENÇÃO HIDRAULICA - REF. 05/2025</t>
  </si>
  <si>
    <t>PRESTAÇÃO DE SERVIÇOS - TECNOLOGIA DA INFORMAÇÃO - REF. 05/2025</t>
  </si>
  <si>
    <t>PRESTAÇÃO DE SERVIÇOS - GASOMETRIA - REF. 05/2025</t>
  </si>
  <si>
    <t>TRANSPORTE - REF. 05/2025</t>
  </si>
  <si>
    <t>LAUDOS RAIO-X - REF. 05/2025</t>
  </si>
  <si>
    <t>LAVANDERIA - REF. 05/2025</t>
  </si>
  <si>
    <t>EXAMES ANATOMOPATOLOGICOS - REF. 05/2025</t>
  </si>
  <si>
    <t>REFEIÇÃO PACIENTES - REF. 05/2025</t>
  </si>
  <si>
    <t>FORNECIMENTO DE CAFÉ - REF. 05/2025</t>
  </si>
  <si>
    <t>MATERIAL DE HIGIENE E LIMPEZA - REF. 05/2025 - TRANSFERÊNCIA</t>
  </si>
  <si>
    <t>MATERIAL DE MANUTENÇÃO EQUIP. - REF. 05/2025 - TRANSFERÊNCIA</t>
  </si>
  <si>
    <t>MATERIAL MÉDICO HOSPITALAR - REF. 05/2025 - TRANSFERÊNCIA</t>
  </si>
  <si>
    <t>MEDICAMENTOS - REF. 05/2025 - TRANSFERÊNCIA</t>
  </si>
  <si>
    <t>DIETA ENTERAIS - REF. 05/2025 - TRANSFERÊNCIA</t>
  </si>
  <si>
    <t>ADMINISTRATIVO/INFORMÁTICA - REF. 05/2025 - TRANSFERÊNCIA</t>
  </si>
  <si>
    <t>COZINHA/DESCARTÁVEL - REF. 05/2025 - TRANSFERÊNCIA</t>
  </si>
  <si>
    <t>EPI'S - REF. 05/2025 - TRANSFERENCIA</t>
  </si>
  <si>
    <t>TRANSF. DE ESTOQUE - MAT. MÉDICO HOSP. (VALOR DEVOLVIDO) - REF. 04/2025</t>
  </si>
  <si>
    <t>REFEIÇÃO COLABORADORES - REF. 04/2025 (NÃO MÉDICOS) - VALOR FALTANTE</t>
  </si>
  <si>
    <t>NF-e 58278</t>
  </si>
  <si>
    <t>NF-e 58277</t>
  </si>
  <si>
    <t>GIFT - REF. 06/2025 (DIRETORIA CLINICA)</t>
  </si>
  <si>
    <t>NFS-e 111560</t>
  </si>
  <si>
    <t>NFS-e 5365264 - PARTE</t>
  </si>
  <si>
    <t>TICKET ALIMENTAÇÃO - REF. 06/2025 (NÃO MÉDICOS)</t>
  </si>
  <si>
    <t>TICKET ALIMENTAÇÃO - REF. 06/2025 (MÉDICOS)</t>
  </si>
  <si>
    <t>TICKET ALIMENTAÇÃO - REF. 06/2025 (DIRETORIA)</t>
  </si>
  <si>
    <t>TICKET ALIMENTAÇÃO - REF. 06/2025 (NÃO MÉDICOS) - COMPLEMENTO</t>
  </si>
  <si>
    <t>MATERIAL DE CONSUMO - UNIFORMES</t>
  </si>
  <si>
    <t>JRC BRANDS CONFECÇÕES LTDA</t>
  </si>
  <si>
    <t>NF-e 3213</t>
  </si>
  <si>
    <t>NF-e 65771</t>
  </si>
  <si>
    <t>NF-e 65769</t>
  </si>
  <si>
    <t>NF-e 65772</t>
  </si>
  <si>
    <t>NF-e 65770</t>
  </si>
  <si>
    <t>NF-e 65764</t>
  </si>
  <si>
    <t>NFS-e 1874</t>
  </si>
  <si>
    <t>N° 449532970004</t>
  </si>
  <si>
    <t>SERVIÇO MUNICIPAL AUTONOMO DE AGUA E ESGOTO - SJRP</t>
  </si>
  <si>
    <t>CONTA DE AGUA - REF. 05/2025</t>
  </si>
  <si>
    <t>CT-e 53323041</t>
  </si>
  <si>
    <t>NFS-e 20592 - PARTE</t>
  </si>
  <si>
    <t>MATERIAL MÉDICO HOSPITALAR - PARCELA 03/04</t>
  </si>
  <si>
    <t>NF-e 438393</t>
  </si>
  <si>
    <t>AGROMED COMERCIAL DE FERRAGENS LTDA</t>
  </si>
  <si>
    <t>MATERIAL DE CONSUMO - LUMINÁRIA</t>
  </si>
  <si>
    <t>NFS-e 81107</t>
  </si>
  <si>
    <t>NFS-e 38047 - PARTE</t>
  </si>
  <si>
    <t>MANUTENÇÃO ONA - PARCELA 15/24</t>
  </si>
  <si>
    <t>NFS-e 10895</t>
  </si>
  <si>
    <t>OUTRAS DESPESAS</t>
  </si>
  <si>
    <t>MATERIAL DE CONSUMO - CONSUMÍVEIS</t>
  </si>
  <si>
    <t>RESCISÃO CONTRATUAL (DIRETORIA)</t>
  </si>
  <si>
    <t>FOLHA DE PAGAMENTO - REF. 05/2025 (MÉDICOS)</t>
  </si>
  <si>
    <t>FOLHA DE PAGAMENTO - REF. 05/2025 (DIRETORIA)</t>
  </si>
  <si>
    <t xml:space="preserve">RENDIMENTO DA CONTA APLICAÇÃO </t>
  </si>
  <si>
    <t>PLANO DE CONTINGÊNCIA - REF. 05/2025</t>
  </si>
  <si>
    <t>FUFNARME</t>
  </si>
  <si>
    <t>N° 05/2025</t>
  </si>
  <si>
    <t>PLANO DE CONTINGÊNCIA - REF. 04/2025</t>
  </si>
  <si>
    <t xml:space="preserve">BANCO SANTANDER          </t>
  </si>
  <si>
    <t>Conta Corrente                                                 13.003262-7</t>
  </si>
  <si>
    <t xml:space="preserve">Banco                                                                                                                                                                                                                      </t>
  </si>
  <si>
    <r>
      <rPr>
        <b/>
        <sz val="23"/>
        <color theme="1"/>
        <rFont val="Calibri"/>
        <family val="2"/>
        <scheme val="minor"/>
      </rPr>
      <t>Período de</t>
    </r>
    <r>
      <rPr>
        <sz val="23"/>
        <color theme="1"/>
        <rFont val="Calibri"/>
        <family val="2"/>
        <scheme val="minor"/>
      </rPr>
      <t xml:space="preserve"> 01/06/2025 À 30/06/2025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</si>
</sst>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4" formatCode="_-&quot;R$&quot;\ * #,##0.00_-;\-&quot;R$&quot;\ * #,##0.00_-;_-&quot;R$&quot;\ * &quot;-&quot;??_-;_-@_-"/>
    <numFmt numFmtId="164" formatCode="_(&quot;R$ &quot;* #,##0.00_);_(&quot;R$ &quot;* \(#,##0.00\);_(&quot;R$ &quot;* &quot;-&quot;??_);_(@_)"/>
    <numFmt numFmtId="165" formatCode="&quot;R$ &quot;#,##0.00_);[Red]\(&quot;R$ &quot;#,##0.00\)"/>
    <numFmt numFmtId="166" formatCode="#,##0.00;[Red]#,##0.00"/>
    <numFmt numFmtId="167" formatCode="&quot;R$&quot;\ #,##0.00"/>
    <numFmt numFmtId="168" formatCode="_-&quot;R$&quot;\ * #,##0.000000000_-;\-&quot;R$&quot;\ * #,##0.000000000_-;_-&quot;R$&quot;\ * &quot;-&quot;??_-;_-@_-"/>
    <numFmt numFmtId="169" formatCode="00&quot;.&quot;000&quot;.&quot;000&quot;/&quot;0000\-00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15"/>
      <name val="Arial"/>
      <family val="2"/>
    </font>
    <font>
      <sz val="15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0"/>
      <color indexed="64"/>
      <name val="Arial"/>
      <family val="2"/>
    </font>
    <font>
      <sz val="18"/>
      <color theme="1"/>
      <name val="Calibri"/>
      <family val="2"/>
      <scheme val="minor"/>
    </font>
    <font>
      <sz val="72"/>
      <color theme="1"/>
      <name val="Calibri"/>
      <family val="2"/>
      <scheme val="minor"/>
    </font>
    <font>
      <b/>
      <sz val="23"/>
      <color theme="1"/>
      <name val="Calibri"/>
      <family val="2"/>
      <scheme val="minor"/>
    </font>
    <font>
      <sz val="23"/>
      <color theme="1"/>
      <name val="Calibri"/>
      <family val="2"/>
      <scheme val="minor"/>
    </font>
    <font>
      <sz val="33"/>
      <color theme="1"/>
      <name val="Calibri"/>
      <family val="2"/>
      <scheme val="minor"/>
    </font>
    <font>
      <sz val="30"/>
      <color theme="1"/>
      <name val="Calibri"/>
      <family val="2"/>
      <scheme val="minor"/>
    </font>
    <font>
      <sz val="33"/>
      <color rgb="FFFF0000"/>
      <name val="Calibri"/>
      <family val="2"/>
      <scheme val="minor"/>
    </font>
    <font>
      <sz val="26"/>
      <color rgb="FFFF0000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30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0"/>
      <color rgb="FFFF0000"/>
      <name val="Calibri"/>
      <family val="2"/>
      <scheme val="minor"/>
    </font>
    <font>
      <sz val="23"/>
      <name val="Calibri"/>
      <family val="2"/>
      <scheme val="minor"/>
    </font>
    <font>
      <b/>
      <sz val="23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2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7" fillId="0" borderId="0"/>
    <xf numFmtId="0" fontId="8" fillId="0" borderId="0"/>
    <xf numFmtId="44" fontId="1" fillId="0" borderId="0" applyFont="0" applyFill="0" applyBorder="0" applyAlignment="0" applyProtection="0"/>
  </cellStyleXfs>
  <cellXfs count="291">
    <xf numFmtId="0" fontId="0" fillId="0" borderId="0" xfId="0"/>
    <xf numFmtId="44" fontId="0" fillId="0" borderId="0" xfId="1" applyFont="1"/>
    <xf numFmtId="44" fontId="0" fillId="0" borderId="0" xfId="0" applyNumberFormat="1"/>
    <xf numFmtId="0" fontId="0" fillId="0" borderId="0" xfId="0" applyAlignment="1">
      <alignment horizontal="center"/>
    </xf>
    <xf numFmtId="49" fontId="0" fillId="0" borderId="0" xfId="0" applyNumberFormat="1"/>
    <xf numFmtId="0" fontId="5" fillId="0" borderId="0" xfId="0" applyFont="1" applyAlignment="1">
      <alignment horizontal="center" vertical="center"/>
    </xf>
    <xf numFmtId="44" fontId="2" fillId="0" borderId="0" xfId="1" applyFont="1" applyFill="1" applyBorder="1" applyAlignment="1">
      <alignment horizontal="right"/>
    </xf>
    <xf numFmtId="0" fontId="0" fillId="0" borderId="0" xfId="0" applyFill="1" applyBorder="1"/>
    <xf numFmtId="0" fontId="12" fillId="0" borderId="3" xfId="0" applyFont="1" applyBorder="1"/>
    <xf numFmtId="49" fontId="12" fillId="0" borderId="1" xfId="0" applyNumberFormat="1" applyFont="1" applyBorder="1"/>
    <xf numFmtId="0" fontId="12" fillId="0" borderId="1" xfId="0" applyFont="1" applyBorder="1" applyAlignment="1">
      <alignment horizontal="center"/>
    </xf>
    <xf numFmtId="0" fontId="12" fillId="0" borderId="2" xfId="0" applyFont="1" applyBorder="1"/>
    <xf numFmtId="0" fontId="12" fillId="0" borderId="1" xfId="0" applyFont="1" applyBorder="1"/>
    <xf numFmtId="0" fontId="12" fillId="0" borderId="11" xfId="0" applyFont="1" applyBorder="1"/>
    <xf numFmtId="0" fontId="12" fillId="0" borderId="5" xfId="0" applyFont="1" applyBorder="1"/>
    <xf numFmtId="49" fontId="11" fillId="2" borderId="15" xfId="0" applyNumberFormat="1" applyFont="1" applyFill="1" applyBorder="1" applyAlignment="1">
      <alignment horizontal="center" vertical="center"/>
    </xf>
    <xf numFmtId="0" fontId="11" fillId="2" borderId="15" xfId="0" applyFont="1" applyFill="1" applyBorder="1" applyAlignment="1">
      <alignment horizontal="center" vertical="center" wrapText="1"/>
    </xf>
    <xf numFmtId="49" fontId="12" fillId="3" borderId="15" xfId="0" applyNumberFormat="1" applyFont="1" applyFill="1" applyBorder="1" applyAlignment="1">
      <alignment horizontal="center"/>
    </xf>
    <xf numFmtId="164" fontId="11" fillId="2" borderId="15" xfId="0" applyNumberFormat="1" applyFont="1" applyFill="1" applyBorder="1"/>
    <xf numFmtId="0" fontId="12" fillId="0" borderId="0" xfId="0" applyFont="1"/>
    <xf numFmtId="0" fontId="11" fillId="0" borderId="0" xfId="0" applyFont="1" applyFill="1" applyBorder="1" applyAlignment="1">
      <alignment horizontal="right"/>
    </xf>
    <xf numFmtId="49" fontId="12" fillId="0" borderId="0" xfId="0" applyNumberFormat="1" applyFont="1"/>
    <xf numFmtId="0" fontId="12" fillId="0" borderId="0" xfId="0" applyFont="1" applyAlignment="1">
      <alignment horizontal="left"/>
    </xf>
    <xf numFmtId="44" fontId="12" fillId="0" borderId="0" xfId="0" applyNumberFormat="1" applyFont="1" applyAlignment="1">
      <alignment horizontal="left"/>
    </xf>
    <xf numFmtId="44" fontId="12" fillId="0" borderId="0" xfId="1" applyFont="1" applyFill="1" applyBorder="1" applyAlignment="1">
      <alignment horizontal="center"/>
    </xf>
    <xf numFmtId="0" fontId="11" fillId="0" borderId="0" xfId="0" applyFont="1" applyAlignment="1"/>
    <xf numFmtId="165" fontId="12" fillId="0" borderId="0" xfId="0" applyNumberFormat="1" applyFont="1" applyAlignment="1">
      <alignment horizontal="center"/>
    </xf>
    <xf numFmtId="0" fontId="11" fillId="0" borderId="0" xfId="0" applyFont="1"/>
    <xf numFmtId="44" fontId="12" fillId="0" borderId="0" xfId="1" applyFont="1" applyAlignment="1">
      <alignment horizontal="center"/>
    </xf>
    <xf numFmtId="49" fontId="12" fillId="0" borderId="0" xfId="0" applyNumberFormat="1" applyFont="1" applyAlignment="1">
      <alignment horizontal="center"/>
    </xf>
    <xf numFmtId="0" fontId="10" fillId="0" borderId="0" xfId="0" applyFont="1" applyFill="1" applyBorder="1" applyAlignment="1">
      <alignment vertical="center"/>
    </xf>
    <xf numFmtId="44" fontId="12" fillId="0" borderId="14" xfId="1" applyFont="1" applyFill="1" applyBorder="1" applyAlignment="1">
      <alignment horizontal="center" vertical="center"/>
    </xf>
    <xf numFmtId="44" fontId="12" fillId="0" borderId="15" xfId="1" applyFont="1" applyFill="1" applyBorder="1" applyAlignment="1">
      <alignment horizontal="center" vertical="center"/>
    </xf>
    <xf numFmtId="44" fontId="12" fillId="0" borderId="14" xfId="1" applyFont="1" applyFill="1" applyBorder="1" applyAlignment="1">
      <alignment horizontal="center"/>
    </xf>
    <xf numFmtId="14" fontId="12" fillId="0" borderId="15" xfId="0" applyNumberFormat="1" applyFont="1" applyFill="1" applyBorder="1" applyAlignment="1">
      <alignment horizontal="center" vertical="center"/>
    </xf>
    <xf numFmtId="0" fontId="13" fillId="0" borderId="0" xfId="0" applyNumberFormat="1" applyFont="1" applyAlignment="1">
      <alignment horizontal="center" vertical="center"/>
    </xf>
    <xf numFmtId="0" fontId="10" fillId="0" borderId="0" xfId="0" applyFont="1" applyFill="1" applyBorder="1" applyAlignment="1">
      <alignment vertical="center" wrapText="1"/>
    </xf>
    <xf numFmtId="44" fontId="1" fillId="0" borderId="0" xfId="1" applyFont="1" applyFill="1" applyBorder="1" applyAlignment="1">
      <alignment vertical="center"/>
    </xf>
    <xf numFmtId="49" fontId="12" fillId="0" borderId="15" xfId="0" applyNumberFormat="1" applyFont="1" applyFill="1" applyBorder="1" applyAlignment="1">
      <alignment horizontal="center" vertical="center"/>
    </xf>
    <xf numFmtId="44" fontId="0" fillId="0" borderId="0" xfId="1" applyFont="1" applyBorder="1"/>
    <xf numFmtId="0" fontId="13" fillId="0" borderId="0" xfId="1" applyNumberFormat="1" applyFont="1" applyFill="1" applyBorder="1" applyAlignment="1">
      <alignment horizontal="center" vertical="center"/>
    </xf>
    <xf numFmtId="0" fontId="12" fillId="0" borderId="0" xfId="0" applyFont="1" applyFill="1" applyBorder="1"/>
    <xf numFmtId="44" fontId="12" fillId="0" borderId="16" xfId="1" applyFont="1" applyFill="1" applyBorder="1" applyAlignment="1">
      <alignment horizontal="center" vertical="center"/>
    </xf>
    <xf numFmtId="44" fontId="12" fillId="0" borderId="0" xfId="0" applyNumberFormat="1" applyFont="1"/>
    <xf numFmtId="0" fontId="11" fillId="0" borderId="0" xfId="0" applyFont="1" applyAlignment="1">
      <alignment horizontal="center"/>
    </xf>
    <xf numFmtId="0" fontId="0" fillId="0" borderId="0" xfId="0" applyBorder="1"/>
    <xf numFmtId="0" fontId="0" fillId="0" borderId="0" xfId="0"/>
    <xf numFmtId="0" fontId="17" fillId="0" borderId="0" xfId="0" applyFont="1" applyAlignment="1">
      <alignment horizontal="left"/>
    </xf>
    <xf numFmtId="0" fontId="14" fillId="0" borderId="0" xfId="0" applyFont="1" applyAlignment="1"/>
    <xf numFmtId="0" fontId="19" fillId="0" borderId="0" xfId="0" applyFont="1" applyBorder="1" applyAlignment="1">
      <alignment horizontal="center"/>
    </xf>
    <xf numFmtId="44" fontId="13" fillId="0" borderId="0" xfId="0" applyNumberFormat="1" applyFont="1" applyFill="1" applyBorder="1" applyAlignment="1">
      <alignment horizontal="center" vertical="center"/>
    </xf>
    <xf numFmtId="166" fontId="12" fillId="0" borderId="0" xfId="0" applyNumberFormat="1" applyFont="1"/>
    <xf numFmtId="44" fontId="13" fillId="0" borderId="0" xfId="1" applyFont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44" fontId="12" fillId="0" borderId="0" xfId="1" applyFont="1" applyFill="1" applyBorder="1" applyAlignment="1">
      <alignment horizontal="center" vertical="center"/>
    </xf>
    <xf numFmtId="44" fontId="12" fillId="0" borderId="0" xfId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left"/>
    </xf>
    <xf numFmtId="167" fontId="11" fillId="0" borderId="0" xfId="1" applyNumberFormat="1" applyFont="1" applyFill="1" applyBorder="1" applyAlignment="1">
      <alignment horizontal="right" vertical="center"/>
    </xf>
    <xf numFmtId="0" fontId="11" fillId="0" borderId="0" xfId="0" applyFont="1" applyFill="1" applyBorder="1" applyAlignment="1">
      <alignment horizontal="center" vertical="center"/>
    </xf>
    <xf numFmtId="44" fontId="12" fillId="0" borderId="0" xfId="1" applyFont="1" applyFill="1" applyBorder="1" applyAlignment="1">
      <alignment vertical="center"/>
    </xf>
    <xf numFmtId="44" fontId="12" fillId="3" borderId="15" xfId="1" applyFont="1" applyFill="1" applyBorder="1" applyAlignment="1">
      <alignment horizontal="center"/>
    </xf>
    <xf numFmtId="44" fontId="12" fillId="3" borderId="15" xfId="1" applyFont="1" applyFill="1" applyBorder="1" applyAlignment="1">
      <alignment horizontal="center" vertical="center"/>
    </xf>
    <xf numFmtId="44" fontId="12" fillId="0" borderId="2" xfId="1" applyFont="1" applyBorder="1"/>
    <xf numFmtId="44" fontId="12" fillId="0" borderId="6" xfId="1" applyFont="1" applyBorder="1"/>
    <xf numFmtId="44" fontId="11" fillId="2" borderId="15" xfId="1" applyFont="1" applyFill="1" applyBorder="1" applyAlignment="1">
      <alignment horizontal="center" vertical="center"/>
    </xf>
    <xf numFmtId="44" fontId="11" fillId="2" borderId="15" xfId="1" applyFont="1" applyFill="1" applyBorder="1"/>
    <xf numFmtId="44" fontId="11" fillId="2" borderId="15" xfId="1" applyFont="1" applyFill="1" applyBorder="1" applyAlignment="1">
      <alignment vertical="center"/>
    </xf>
    <xf numFmtId="44" fontId="12" fillId="0" borderId="0" xfId="1" applyFont="1"/>
    <xf numFmtId="44" fontId="12" fillId="0" borderId="0" xfId="1" applyFont="1" applyAlignment="1">
      <alignment horizontal="left"/>
    </xf>
    <xf numFmtId="44" fontId="11" fillId="0" borderId="0" xfId="0" applyNumberFormat="1" applyFont="1" applyFill="1" applyAlignment="1"/>
    <xf numFmtId="0" fontId="5" fillId="0" borderId="0" xfId="0" applyFont="1" applyFill="1" applyBorder="1"/>
    <xf numFmtId="0" fontId="20" fillId="0" borderId="0" xfId="0" applyFont="1" applyFill="1"/>
    <xf numFmtId="44" fontId="20" fillId="0" borderId="0" xfId="1" applyFont="1" applyFill="1" applyBorder="1"/>
    <xf numFmtId="44" fontId="20" fillId="0" borderId="0" xfId="0" applyNumberFormat="1" applyFont="1" applyFill="1"/>
    <xf numFmtId="44" fontId="20" fillId="0" borderId="0" xfId="0" applyNumberFormat="1" applyFont="1" applyFill="1" applyAlignment="1">
      <alignment vertical="center"/>
    </xf>
    <xf numFmtId="0" fontId="10" fillId="0" borderId="0" xfId="0" applyFont="1" applyFill="1" applyAlignment="1">
      <alignment vertical="center"/>
    </xf>
    <xf numFmtId="0" fontId="10" fillId="0" borderId="0" xfId="0" applyFont="1" applyFill="1" applyAlignment="1">
      <alignment vertical="center" wrapText="1"/>
    </xf>
    <xf numFmtId="0" fontId="0" fillId="0" borderId="0" xfId="0" applyFont="1" applyFill="1" applyBorder="1"/>
    <xf numFmtId="0" fontId="0" fillId="0" borderId="0" xfId="0" applyFont="1" applyFill="1"/>
    <xf numFmtId="0" fontId="22" fillId="0" borderId="0" xfId="0" applyFont="1" applyFill="1" applyBorder="1"/>
    <xf numFmtId="0" fontId="0" fillId="0" borderId="0" xfId="0" applyFont="1" applyFill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 wrapText="1"/>
    </xf>
    <xf numFmtId="0" fontId="0" fillId="0" borderId="0" xfId="0" applyFont="1" applyFill="1" applyAlignment="1">
      <alignment vertical="center" wrapText="1"/>
    </xf>
    <xf numFmtId="44" fontId="1" fillId="0" borderId="0" xfId="1" applyFont="1" applyFill="1" applyBorder="1"/>
    <xf numFmtId="44" fontId="23" fillId="0" borderId="0" xfId="1" applyFont="1" applyFill="1" applyBorder="1" applyAlignment="1">
      <alignment horizontal="center"/>
    </xf>
    <xf numFmtId="165" fontId="24" fillId="0" borderId="0" xfId="0" applyNumberFormat="1" applyFont="1" applyFill="1" applyBorder="1"/>
    <xf numFmtId="165" fontId="24" fillId="0" borderId="0" xfId="0" applyNumberFormat="1" applyFont="1" applyFill="1" applyBorder="1" applyAlignment="1">
      <alignment vertical="center"/>
    </xf>
    <xf numFmtId="0" fontId="6" fillId="0" borderId="0" xfId="0" applyFont="1"/>
    <xf numFmtId="0" fontId="18" fillId="0" borderId="0" xfId="0" applyFont="1" applyAlignment="1"/>
    <xf numFmtId="44" fontId="22" fillId="0" borderId="0" xfId="1" applyFont="1" applyFill="1" applyBorder="1" applyAlignment="1">
      <alignment horizontal="center" vertical="center" wrapText="1"/>
    </xf>
    <xf numFmtId="44" fontId="13" fillId="0" borderId="0" xfId="1" applyFont="1" applyFill="1" applyBorder="1" applyAlignment="1">
      <alignment horizontal="center" vertical="center" wrapText="1"/>
    </xf>
    <xf numFmtId="44" fontId="15" fillId="0" borderId="0" xfId="1" applyFont="1" applyFill="1" applyBorder="1" applyAlignment="1">
      <alignment horizontal="center" vertical="center"/>
    </xf>
    <xf numFmtId="44" fontId="16" fillId="0" borderId="0" xfId="1" applyFont="1" applyFill="1" applyBorder="1" applyAlignment="1">
      <alignment horizontal="center" vertical="center"/>
    </xf>
    <xf numFmtId="44" fontId="11" fillId="0" borderId="0" xfId="1" applyFont="1" applyFill="1" applyBorder="1"/>
    <xf numFmtId="44" fontId="11" fillId="0" borderId="0" xfId="1" applyFont="1"/>
    <xf numFmtId="0" fontId="23" fillId="0" borderId="15" xfId="0" applyFont="1" applyFill="1" applyBorder="1" applyAlignment="1">
      <alignment horizontal="left" vertical="center"/>
    </xf>
    <xf numFmtId="44" fontId="12" fillId="0" borderId="7" xfId="1" applyFont="1" applyFill="1" applyBorder="1" applyAlignment="1"/>
    <xf numFmtId="44" fontId="11" fillId="3" borderId="16" xfId="1" applyFont="1" applyFill="1" applyBorder="1"/>
    <xf numFmtId="44" fontId="11" fillId="0" borderId="15" xfId="1" applyFont="1" applyFill="1" applyBorder="1"/>
    <xf numFmtId="44" fontId="12" fillId="0" borderId="7" xfId="1" applyFont="1" applyFill="1" applyBorder="1" applyAlignment="1">
      <alignment vertical="center"/>
    </xf>
    <xf numFmtId="44" fontId="12" fillId="3" borderId="7" xfId="1" applyFont="1" applyFill="1" applyBorder="1" applyAlignment="1">
      <alignment horizontal="center"/>
    </xf>
    <xf numFmtId="44" fontId="20" fillId="0" borderId="0" xfId="1" applyFont="1" applyFill="1" applyBorder="1" applyAlignment="1">
      <alignment vertical="center"/>
    </xf>
    <xf numFmtId="0" fontId="20" fillId="0" borderId="0" xfId="0" applyFont="1" applyFill="1" applyAlignment="1">
      <alignment vertical="center"/>
    </xf>
    <xf numFmtId="0" fontId="22" fillId="0" borderId="0" xfId="0" applyFont="1" applyFill="1" applyBorder="1" applyAlignment="1">
      <alignment vertical="center"/>
    </xf>
    <xf numFmtId="164" fontId="24" fillId="0" borderId="0" xfId="0" applyNumberFormat="1" applyFont="1" applyFill="1" applyBorder="1" applyAlignment="1">
      <alignment horizontal="center"/>
    </xf>
    <xf numFmtId="0" fontId="12" fillId="0" borderId="15" xfId="0" applyFont="1" applyFill="1" applyBorder="1" applyAlignment="1">
      <alignment horizontal="left" vertical="center"/>
    </xf>
    <xf numFmtId="44" fontId="12" fillId="0" borderId="7" xfId="1" applyFont="1" applyFill="1" applyBorder="1" applyAlignment="1">
      <alignment horizontal="center" vertical="center"/>
    </xf>
    <xf numFmtId="0" fontId="0" fillId="0" borderId="0" xfId="0" applyFont="1" applyFill="1" applyAlignment="1"/>
    <xf numFmtId="44" fontId="13" fillId="0" borderId="0" xfId="1" applyFont="1" applyFill="1" applyBorder="1" applyAlignment="1">
      <alignment horizontal="center"/>
    </xf>
    <xf numFmtId="0" fontId="0" fillId="0" borderId="0" xfId="0" applyFont="1" applyFill="1" applyBorder="1" applyAlignment="1"/>
    <xf numFmtId="44" fontId="23" fillId="0" borderId="0" xfId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168" fontId="12" fillId="0" borderId="0" xfId="1" applyNumberFormat="1" applyFont="1" applyFill="1" applyBorder="1" applyAlignment="1">
      <alignment horizontal="center" vertical="center"/>
    </xf>
    <xf numFmtId="0" fontId="12" fillId="0" borderId="5" xfId="0" applyFont="1" applyBorder="1" applyAlignment="1">
      <alignment horizontal="left"/>
    </xf>
    <xf numFmtId="0" fontId="11" fillId="2" borderId="15" xfId="0" applyFont="1" applyFill="1" applyBorder="1" applyAlignment="1">
      <alignment horizontal="center" vertical="center"/>
    </xf>
    <xf numFmtId="44" fontId="12" fillId="0" borderId="7" xfId="1" applyFont="1" applyFill="1" applyBorder="1" applyAlignment="1">
      <alignment horizontal="center"/>
    </xf>
    <xf numFmtId="0" fontId="13" fillId="0" borderId="0" xfId="0" applyNumberFormat="1" applyFont="1" applyFill="1" applyBorder="1" applyAlignment="1">
      <alignment horizontal="center" vertical="center"/>
    </xf>
    <xf numFmtId="44" fontId="13" fillId="0" borderId="0" xfId="1" applyFont="1" applyFill="1" applyBorder="1" applyAlignment="1">
      <alignment horizontal="center" vertical="center"/>
    </xf>
    <xf numFmtId="0" fontId="12" fillId="0" borderId="0" xfId="0" applyFont="1" applyAlignment="1">
      <alignment horizontal="center"/>
    </xf>
    <xf numFmtId="44" fontId="12" fillId="3" borderId="6" xfId="1" applyFont="1" applyFill="1" applyBorder="1" applyAlignment="1">
      <alignment horizontal="center" vertical="center"/>
    </xf>
    <xf numFmtId="14" fontId="23" fillId="0" borderId="15" xfId="0" applyNumberFormat="1" applyFont="1" applyFill="1" applyBorder="1" applyAlignment="1">
      <alignment horizontal="center" vertical="center"/>
    </xf>
    <xf numFmtId="49" fontId="23" fillId="0" borderId="15" xfId="0" applyNumberFormat="1" applyFont="1" applyFill="1" applyBorder="1" applyAlignment="1">
      <alignment horizontal="center" vertical="center"/>
    </xf>
    <xf numFmtId="169" fontId="23" fillId="0" borderId="15" xfId="0" applyNumberFormat="1" applyFont="1" applyFill="1" applyBorder="1" applyAlignment="1">
      <alignment horizontal="center" vertical="center"/>
    </xf>
    <xf numFmtId="44" fontId="23" fillId="0" borderId="15" xfId="1" applyFont="1" applyFill="1" applyBorder="1" applyAlignment="1">
      <alignment horizontal="center" vertical="center"/>
    </xf>
    <xf numFmtId="44" fontId="23" fillId="0" borderId="14" xfId="1" applyFont="1" applyFill="1" applyBorder="1" applyAlignment="1">
      <alignment horizontal="center" vertical="center"/>
    </xf>
    <xf numFmtId="44" fontId="23" fillId="0" borderId="16" xfId="1" applyFont="1" applyFill="1" applyBorder="1" applyAlignment="1">
      <alignment horizontal="center" vertical="center"/>
    </xf>
    <xf numFmtId="0" fontId="23" fillId="0" borderId="15" xfId="0" applyFont="1" applyFill="1" applyBorder="1" applyAlignment="1">
      <alignment horizontal="left" vertical="center" wrapText="1"/>
    </xf>
    <xf numFmtId="44" fontId="23" fillId="0" borderId="14" xfId="1" applyFont="1" applyFill="1" applyBorder="1" applyAlignment="1">
      <alignment horizontal="center" vertical="center" wrapText="1"/>
    </xf>
    <xf numFmtId="49" fontId="23" fillId="0" borderId="15" xfId="0" applyNumberFormat="1" applyFont="1" applyFill="1" applyBorder="1" applyAlignment="1">
      <alignment horizontal="left" vertical="center"/>
    </xf>
    <xf numFmtId="44" fontId="23" fillId="0" borderId="15" xfId="1" applyFont="1" applyFill="1" applyBorder="1" applyAlignment="1">
      <alignment vertical="center"/>
    </xf>
    <xf numFmtId="49" fontId="23" fillId="0" borderId="15" xfId="0" quotePrefix="1" applyNumberFormat="1" applyFont="1" applyFill="1" applyBorder="1" applyAlignment="1">
      <alignment horizontal="center" vertical="center"/>
    </xf>
    <xf numFmtId="44" fontId="23" fillId="0" borderId="15" xfId="1" applyFont="1" applyFill="1" applyBorder="1" applyAlignment="1">
      <alignment horizontal="center" vertical="center" wrapText="1"/>
    </xf>
    <xf numFmtId="49" fontId="23" fillId="0" borderId="15" xfId="0" applyNumberFormat="1" applyFont="1" applyFill="1" applyBorder="1" applyAlignment="1">
      <alignment horizontal="center" vertical="center" wrapText="1"/>
    </xf>
    <xf numFmtId="44" fontId="23" fillId="0" borderId="6" xfId="1" applyFont="1" applyFill="1" applyBorder="1" applyAlignment="1">
      <alignment horizontal="center" vertical="center"/>
    </xf>
    <xf numFmtId="44" fontId="24" fillId="0" borderId="15" xfId="1" applyFont="1" applyFill="1" applyBorder="1" applyAlignment="1">
      <alignment horizontal="center" vertical="center"/>
    </xf>
    <xf numFmtId="44" fontId="24" fillId="0" borderId="16" xfId="1" applyFont="1" applyFill="1" applyBorder="1" applyAlignment="1">
      <alignment horizontal="center" vertical="center"/>
    </xf>
    <xf numFmtId="44" fontId="12" fillId="0" borderId="7" xfId="1" applyFont="1" applyFill="1" applyBorder="1" applyAlignment="1">
      <alignment horizontal="center"/>
    </xf>
    <xf numFmtId="44" fontId="13" fillId="0" borderId="0" xfId="1" applyFont="1" applyFill="1" applyBorder="1" applyAlignment="1">
      <alignment horizontal="center" vertical="center"/>
    </xf>
    <xf numFmtId="44" fontId="13" fillId="0" borderId="0" xfId="1" applyFont="1" applyFill="1" applyBorder="1" applyAlignment="1">
      <alignment horizontal="center" vertical="center"/>
    </xf>
    <xf numFmtId="44" fontId="12" fillId="0" borderId="7" xfId="1" applyFont="1" applyFill="1" applyBorder="1" applyAlignment="1">
      <alignment horizontal="center"/>
    </xf>
    <xf numFmtId="44" fontId="13" fillId="0" borderId="0" xfId="1" applyFont="1" applyFill="1" applyBorder="1" applyAlignment="1">
      <alignment horizontal="center" vertical="center"/>
    </xf>
    <xf numFmtId="44" fontId="23" fillId="3" borderId="15" xfId="1" applyFont="1" applyFill="1" applyBorder="1" applyAlignment="1">
      <alignment horizontal="center" vertical="center"/>
    </xf>
    <xf numFmtId="44" fontId="23" fillId="3" borderId="15" xfId="1" applyFont="1" applyFill="1" applyBorder="1" applyAlignment="1">
      <alignment vertical="center"/>
    </xf>
    <xf numFmtId="44" fontId="23" fillId="3" borderId="15" xfId="1" quotePrefix="1" applyFont="1" applyFill="1" applyBorder="1" applyAlignment="1">
      <alignment vertical="center"/>
    </xf>
    <xf numFmtId="44" fontId="23" fillId="3" borderId="15" xfId="1" quotePrefix="1" applyFont="1" applyFill="1" applyBorder="1" applyAlignment="1">
      <alignment horizontal="center" vertical="center"/>
    </xf>
    <xf numFmtId="44" fontId="23" fillId="3" borderId="16" xfId="1" applyFont="1" applyFill="1" applyBorder="1" applyAlignment="1">
      <alignment vertical="center"/>
    </xf>
    <xf numFmtId="44" fontId="23" fillId="3" borderId="6" xfId="1" applyFont="1" applyFill="1" applyBorder="1" applyAlignment="1">
      <alignment horizontal="center" vertical="center"/>
    </xf>
    <xf numFmtId="44" fontId="23" fillId="3" borderId="6" xfId="1" applyFont="1" applyFill="1" applyBorder="1" applyAlignment="1">
      <alignment vertical="center"/>
    </xf>
    <xf numFmtId="44" fontId="23" fillId="3" borderId="22" xfId="1" applyFont="1" applyFill="1" applyBorder="1" applyAlignment="1">
      <alignment horizontal="center" vertical="center"/>
    </xf>
    <xf numFmtId="44" fontId="23" fillId="3" borderId="22" xfId="1" applyFont="1" applyFill="1" applyBorder="1" applyAlignment="1">
      <alignment vertical="center"/>
    </xf>
    <xf numFmtId="0" fontId="12" fillId="3" borderId="15" xfId="0" applyFont="1" applyFill="1" applyBorder="1" applyAlignment="1">
      <alignment horizontal="left" vertical="center"/>
    </xf>
    <xf numFmtId="0" fontId="14" fillId="0" borderId="0" xfId="0" applyFont="1" applyAlignment="1">
      <alignment horizontal="center"/>
    </xf>
    <xf numFmtId="0" fontId="11" fillId="2" borderId="15" xfId="0" applyFont="1" applyFill="1" applyBorder="1" applyAlignment="1">
      <alignment horizontal="center" vertical="center"/>
    </xf>
    <xf numFmtId="0" fontId="12" fillId="3" borderId="12" xfId="0" applyFont="1" applyFill="1" applyBorder="1" applyAlignment="1">
      <alignment horizontal="left" vertical="center"/>
    </xf>
    <xf numFmtId="0" fontId="12" fillId="3" borderId="13" xfId="0" applyFont="1" applyFill="1" applyBorder="1" applyAlignment="1">
      <alignment horizontal="left" vertical="center"/>
    </xf>
    <xf numFmtId="0" fontId="12" fillId="3" borderId="14" xfId="0" applyFont="1" applyFill="1" applyBorder="1" applyAlignment="1">
      <alignment horizontal="left" vertical="center"/>
    </xf>
    <xf numFmtId="0" fontId="12" fillId="0" borderId="5" xfId="0" applyFont="1" applyBorder="1" applyAlignment="1">
      <alignment horizontal="left"/>
    </xf>
    <xf numFmtId="0" fontId="12" fillId="0" borderId="11" xfId="0" applyFont="1" applyBorder="1" applyAlignment="1">
      <alignment horizontal="left"/>
    </xf>
    <xf numFmtId="0" fontId="12" fillId="0" borderId="6" xfId="0" applyFont="1" applyBorder="1" applyAlignment="1">
      <alignment horizontal="left"/>
    </xf>
    <xf numFmtId="0" fontId="12" fillId="0" borderId="8" xfId="0" applyFont="1" applyBorder="1" applyAlignment="1">
      <alignment horizontal="center"/>
    </xf>
    <xf numFmtId="0" fontId="12" fillId="0" borderId="9" xfId="0" applyFont="1" applyBorder="1"/>
    <xf numFmtId="0" fontId="12" fillId="0" borderId="10" xfId="0" applyFont="1" applyBorder="1"/>
    <xf numFmtId="0" fontId="11" fillId="2" borderId="5" xfId="0" applyFont="1" applyFill="1" applyBorder="1" applyAlignment="1">
      <alignment horizontal="center"/>
    </xf>
    <xf numFmtId="0" fontId="11" fillId="2" borderId="11" xfId="0" applyFont="1" applyFill="1" applyBorder="1" applyAlignment="1">
      <alignment horizontal="center"/>
    </xf>
    <xf numFmtId="0" fontId="11" fillId="2" borderId="6" xfId="0" applyFont="1" applyFill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1" fillId="0" borderId="13" xfId="0" applyFont="1" applyBorder="1" applyAlignment="1">
      <alignment horizontal="left"/>
    </xf>
    <xf numFmtId="0" fontId="12" fillId="0" borderId="13" xfId="0" applyFont="1" applyBorder="1" applyAlignment="1">
      <alignment horizontal="left"/>
    </xf>
    <xf numFmtId="0" fontId="12" fillId="0" borderId="14" xfId="0" applyFont="1" applyBorder="1" applyAlignment="1">
      <alignment horizontal="left"/>
    </xf>
    <xf numFmtId="0" fontId="11" fillId="2" borderId="12" xfId="0" applyFont="1" applyFill="1" applyBorder="1" applyAlignment="1">
      <alignment horizontal="center"/>
    </xf>
    <xf numFmtId="0" fontId="11" fillId="2" borderId="13" xfId="0" applyFont="1" applyFill="1" applyBorder="1" applyAlignment="1">
      <alignment horizontal="center"/>
    </xf>
    <xf numFmtId="0" fontId="11" fillId="2" borderId="14" xfId="0" applyFont="1" applyFill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21" fillId="0" borderId="17" xfId="0" applyFont="1" applyBorder="1" applyAlignment="1">
      <alignment horizontal="center" vertical="center"/>
    </xf>
    <xf numFmtId="0" fontId="21" fillId="0" borderId="19" xfId="0" applyFont="1" applyBorder="1" applyAlignment="1">
      <alignment horizontal="center" vertical="center"/>
    </xf>
    <xf numFmtId="0" fontId="3" fillId="0" borderId="7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11" fillId="0" borderId="20" xfId="0" applyFont="1" applyBorder="1" applyAlignment="1">
      <alignment horizontal="center"/>
    </xf>
    <xf numFmtId="0" fontId="12" fillId="0" borderId="18" xfId="0" applyFont="1" applyBorder="1"/>
    <xf numFmtId="0" fontId="12" fillId="0" borderId="3" xfId="0" applyFont="1" applyBorder="1" applyAlignment="1">
      <alignment horizontal="left"/>
    </xf>
    <xf numFmtId="0" fontId="12" fillId="0" borderId="1" xfId="0" applyFont="1" applyBorder="1" applyAlignment="1">
      <alignment horizontal="left"/>
    </xf>
    <xf numFmtId="0" fontId="12" fillId="0" borderId="2" xfId="0" applyFont="1" applyBorder="1" applyAlignment="1">
      <alignment horizontal="left"/>
    </xf>
    <xf numFmtId="44" fontId="12" fillId="0" borderId="7" xfId="1" applyFont="1" applyFill="1" applyBorder="1" applyAlignment="1">
      <alignment horizontal="center"/>
    </xf>
    <xf numFmtId="44" fontId="20" fillId="0" borderId="0" xfId="1" applyFont="1" applyFill="1" applyBorder="1" applyAlignment="1">
      <alignment horizontal="center" vertical="center"/>
    </xf>
    <xf numFmtId="0" fontId="13" fillId="0" borderId="0" xfId="0" applyNumberFormat="1" applyFont="1" applyFill="1" applyBorder="1" applyAlignment="1">
      <alignment horizontal="center" vertical="center"/>
    </xf>
    <xf numFmtId="44" fontId="13" fillId="0" borderId="0" xfId="1" applyFont="1" applyFill="1" applyBorder="1" applyAlignment="1">
      <alignment horizontal="center" vertical="center"/>
    </xf>
    <xf numFmtId="0" fontId="12" fillId="0" borderId="12" xfId="0" applyFont="1" applyFill="1" applyBorder="1" applyAlignment="1">
      <alignment horizontal="left" vertical="center"/>
    </xf>
    <xf numFmtId="0" fontId="12" fillId="0" borderId="13" xfId="0" applyFont="1" applyFill="1" applyBorder="1" applyAlignment="1">
      <alignment horizontal="left" vertical="center"/>
    </xf>
    <xf numFmtId="0" fontId="12" fillId="0" borderId="14" xfId="0" applyFont="1" applyFill="1" applyBorder="1" applyAlignment="1">
      <alignment horizontal="left" vertical="center"/>
    </xf>
    <xf numFmtId="0" fontId="12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1" fillId="2" borderId="12" xfId="0" applyFont="1" applyFill="1" applyBorder="1" applyAlignment="1">
      <alignment horizontal="right"/>
    </xf>
    <xf numFmtId="0" fontId="11" fillId="2" borderId="13" xfId="0" applyFont="1" applyFill="1" applyBorder="1" applyAlignment="1">
      <alignment horizontal="right"/>
    </xf>
    <xf numFmtId="0" fontId="11" fillId="2" borderId="14" xfId="0" applyFont="1" applyFill="1" applyBorder="1" applyAlignment="1">
      <alignment horizontal="right"/>
    </xf>
    <xf numFmtId="0" fontId="18" fillId="0" borderId="0" xfId="0" applyFont="1" applyFill="1" applyAlignment="1">
      <alignment horizontal="center"/>
    </xf>
    <xf numFmtId="164" fontId="11" fillId="2" borderId="12" xfId="0" applyNumberFormat="1" applyFont="1" applyFill="1" applyBorder="1" applyAlignment="1">
      <alignment horizontal="right"/>
    </xf>
    <xf numFmtId="164" fontId="11" fillId="2" borderId="13" xfId="0" applyNumberFormat="1" applyFont="1" applyFill="1" applyBorder="1" applyAlignment="1">
      <alignment horizontal="right"/>
    </xf>
    <xf numFmtId="164" fontId="11" fillId="2" borderId="14" xfId="0" applyNumberFormat="1" applyFont="1" applyFill="1" applyBorder="1" applyAlignment="1">
      <alignment horizontal="right"/>
    </xf>
    <xf numFmtId="0" fontId="12" fillId="0" borderId="21" xfId="0" applyFont="1" applyFill="1" applyBorder="1" applyAlignment="1">
      <alignment horizontal="left" vertical="center"/>
    </xf>
    <xf numFmtId="0" fontId="11" fillId="2" borderId="12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/>
    </xf>
    <xf numFmtId="0" fontId="11" fillId="2" borderId="14" xfId="0" applyFont="1" applyFill="1" applyBorder="1" applyAlignment="1">
      <alignment horizontal="center" vertical="center"/>
    </xf>
    <xf numFmtId="0" fontId="23" fillId="0" borderId="12" xfId="0" applyFont="1" applyFill="1" applyBorder="1" applyAlignment="1">
      <alignment horizontal="left" vertical="center"/>
    </xf>
    <xf numFmtId="0" fontId="23" fillId="0" borderId="13" xfId="0" applyFont="1" applyFill="1" applyBorder="1" applyAlignment="1">
      <alignment horizontal="left" vertical="center"/>
    </xf>
    <xf numFmtId="0" fontId="23" fillId="0" borderId="14" xfId="0" applyFont="1" applyFill="1" applyBorder="1" applyAlignment="1">
      <alignment horizontal="left" vertical="center"/>
    </xf>
    <xf numFmtId="0" fontId="6" fillId="0" borderId="13" xfId="0" applyFont="1" applyFill="1" applyBorder="1" applyAlignment="1">
      <alignment horizontal="left" vertical="center"/>
    </xf>
    <xf numFmtId="0" fontId="6" fillId="0" borderId="14" xfId="0" applyFont="1" applyFill="1" applyBorder="1" applyAlignment="1">
      <alignment horizontal="left" vertical="center"/>
    </xf>
    <xf numFmtId="0" fontId="23" fillId="0" borderId="21" xfId="0" applyFont="1" applyFill="1" applyBorder="1" applyAlignment="1">
      <alignment horizontal="left" vertical="center"/>
    </xf>
    <xf numFmtId="0" fontId="23" fillId="0" borderId="12" xfId="0" applyFont="1" applyFill="1" applyBorder="1" applyAlignment="1">
      <alignment horizontal="left" vertical="center" wrapText="1"/>
    </xf>
    <xf numFmtId="0" fontId="23" fillId="0" borderId="13" xfId="0" applyFont="1" applyFill="1" applyBorder="1" applyAlignment="1">
      <alignment horizontal="left" vertical="center" wrapText="1"/>
    </xf>
    <xf numFmtId="0" fontId="23" fillId="0" borderId="14" xfId="0" applyFont="1" applyFill="1" applyBorder="1" applyAlignment="1">
      <alignment horizontal="left" vertical="center" wrapText="1"/>
    </xf>
    <xf numFmtId="0" fontId="0" fillId="0" borderId="0" xfId="0" applyFill="1"/>
    <xf numFmtId="0" fontId="4" fillId="0" borderId="0" xfId="0" applyFont="1"/>
    <xf numFmtId="0" fontId="0" fillId="0" borderId="0" xfId="0" applyAlignment="1">
      <alignment vertical="top"/>
    </xf>
    <xf numFmtId="0" fontId="14" fillId="0" borderId="0" xfId="0" applyFont="1" applyAlignment="1">
      <alignment vertical="top"/>
    </xf>
    <xf numFmtId="0" fontId="14" fillId="0" borderId="0" xfId="0" applyFont="1" applyAlignment="1">
      <alignment horizontal="center" vertical="top"/>
    </xf>
    <xf numFmtId="0" fontId="14" fillId="0" borderId="0" xfId="0" applyFont="1"/>
    <xf numFmtId="0" fontId="18" fillId="0" borderId="0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left"/>
    </xf>
    <xf numFmtId="0" fontId="18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left"/>
    </xf>
    <xf numFmtId="44" fontId="25" fillId="0" borderId="0" xfId="0" applyNumberFormat="1" applyFont="1" applyFill="1" applyBorder="1" applyAlignment="1">
      <alignment horizontal="left"/>
    </xf>
    <xf numFmtId="0" fontId="17" fillId="0" borderId="0" xfId="0" applyFont="1" applyFill="1" applyBorder="1" applyAlignment="1">
      <alignment horizontal="left"/>
    </xf>
    <xf numFmtId="165" fontId="2" fillId="3" borderId="0" xfId="0" applyNumberFormat="1" applyFont="1" applyFill="1" applyBorder="1" applyAlignment="1"/>
    <xf numFmtId="0" fontId="2" fillId="3" borderId="0" xfId="0" applyFont="1" applyFill="1" applyBorder="1" applyAlignment="1">
      <alignment horizontal="right"/>
    </xf>
    <xf numFmtId="0" fontId="26" fillId="3" borderId="0" xfId="0" applyFont="1" applyFill="1" applyBorder="1" applyAlignment="1">
      <alignment horizontal="right"/>
    </xf>
    <xf numFmtId="165" fontId="11" fillId="2" borderId="15" xfId="0" applyNumberFormat="1" applyFont="1" applyFill="1" applyBorder="1" applyAlignment="1"/>
    <xf numFmtId="4" fontId="0" fillId="0" borderId="0" xfId="0" applyNumberFormat="1"/>
    <xf numFmtId="165" fontId="11" fillId="2" borderId="15" xfId="0" applyNumberFormat="1" applyFont="1" applyFill="1" applyBorder="1" applyAlignment="1">
      <alignment vertical="center"/>
    </xf>
    <xf numFmtId="164" fontId="11" fillId="2" borderId="15" xfId="0" applyNumberFormat="1" applyFont="1" applyFill="1" applyBorder="1" applyAlignment="1"/>
    <xf numFmtId="164" fontId="11" fillId="0" borderId="16" xfId="0" applyNumberFormat="1" applyFont="1" applyFill="1" applyBorder="1"/>
    <xf numFmtId="44" fontId="12" fillId="3" borderId="15" xfId="0" applyNumberFormat="1" applyFont="1" applyFill="1" applyBorder="1" applyAlignment="1">
      <alignment horizontal="center"/>
    </xf>
    <xf numFmtId="14" fontId="12" fillId="3" borderId="15" xfId="0" applyNumberFormat="1" applyFont="1" applyFill="1" applyBorder="1" applyAlignment="1">
      <alignment horizontal="left"/>
    </xf>
    <xf numFmtId="0" fontId="11" fillId="2" borderId="1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1" fillId="2" borderId="22" xfId="0" applyFont="1" applyFill="1" applyBorder="1" applyAlignment="1">
      <alignment horizontal="center" vertical="center"/>
    </xf>
    <xf numFmtId="0" fontId="11" fillId="2" borderId="22" xfId="0" applyFont="1" applyFill="1" applyBorder="1" applyAlignment="1">
      <alignment horizontal="left" vertical="center"/>
    </xf>
    <xf numFmtId="165" fontId="11" fillId="3" borderId="15" xfId="0" applyNumberFormat="1" applyFont="1" applyFill="1" applyBorder="1" applyAlignment="1">
      <alignment vertical="center"/>
    </xf>
    <xf numFmtId="165" fontId="11" fillId="3" borderId="15" xfId="0" applyNumberFormat="1" applyFont="1" applyFill="1" applyBorder="1" applyAlignment="1"/>
    <xf numFmtId="0" fontId="11" fillId="2" borderId="1" xfId="0" applyFont="1" applyFill="1" applyBorder="1" applyAlignment="1">
      <alignment horizontal="center"/>
    </xf>
    <xf numFmtId="0" fontId="12" fillId="0" borderId="6" xfId="0" applyFont="1" applyBorder="1" applyAlignment="1">
      <alignment horizontal="left" vertical="top" wrapText="1"/>
    </xf>
    <xf numFmtId="0" fontId="12" fillId="0" borderId="5" xfId="0" applyFont="1" applyBorder="1" applyAlignment="1">
      <alignment horizontal="left" vertical="top" wrapText="1"/>
    </xf>
    <xf numFmtId="0" fontId="12" fillId="0" borderId="6" xfId="0" applyFont="1" applyBorder="1" applyAlignment="1">
      <alignment vertical="center" wrapText="1"/>
    </xf>
    <xf numFmtId="0" fontId="12" fillId="0" borderId="11" xfId="0" applyFont="1" applyBorder="1" applyAlignment="1">
      <alignment vertical="center" wrapText="1"/>
    </xf>
    <xf numFmtId="0" fontId="12" fillId="0" borderId="5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center" vertical="top" wrapText="1"/>
    </xf>
    <xf numFmtId="0" fontId="12" fillId="0" borderId="11" xfId="0" applyFont="1" applyBorder="1" applyAlignment="1">
      <alignment horizontal="center" vertical="top" wrapText="1"/>
    </xf>
    <xf numFmtId="0" fontId="12" fillId="0" borderId="5" xfId="0" applyFont="1" applyBorder="1" applyAlignment="1">
      <alignment horizontal="center" vertical="top" wrapText="1"/>
    </xf>
    <xf numFmtId="0" fontId="12" fillId="0" borderId="2" xfId="0" applyFont="1" applyBorder="1" applyAlignment="1">
      <alignment horizontal="left" vertical="top" wrapText="1"/>
    </xf>
    <xf numFmtId="0" fontId="12" fillId="0" borderId="3" xfId="0" applyFont="1" applyBorder="1" applyAlignment="1">
      <alignment horizontal="left" vertical="top" wrapText="1"/>
    </xf>
    <xf numFmtId="0" fontId="12" fillId="0" borderId="2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2" fillId="0" borderId="3" xfId="0" applyFont="1" applyBorder="1" applyAlignment="1">
      <alignment vertical="center" wrapText="1"/>
    </xf>
    <xf numFmtId="0" fontId="12" fillId="0" borderId="2" xfId="0" applyFont="1" applyBorder="1" applyAlignment="1">
      <alignment horizontal="center" vertical="top" wrapText="1"/>
    </xf>
    <xf numFmtId="0" fontId="12" fillId="0" borderId="1" xfId="0" applyFont="1" applyBorder="1" applyAlignment="1">
      <alignment horizontal="center" vertical="top" wrapText="1"/>
    </xf>
    <xf numFmtId="0" fontId="12" fillId="0" borderId="3" xfId="0" applyFont="1" applyBorder="1" applyAlignment="1">
      <alignment horizontal="center" vertical="top" wrapText="1"/>
    </xf>
    <xf numFmtId="0" fontId="11" fillId="0" borderId="8" xfId="0" applyFont="1" applyBorder="1" applyAlignment="1">
      <alignment horizontal="center"/>
    </xf>
    <xf numFmtId="0" fontId="12" fillId="0" borderId="19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/>
    </xf>
    <xf numFmtId="0" fontId="12" fillId="0" borderId="18" xfId="0" applyFont="1" applyBorder="1" applyAlignment="1">
      <alignment horizontal="center"/>
    </xf>
    <xf numFmtId="0" fontId="12" fillId="0" borderId="17" xfId="0" applyFont="1" applyBorder="1" applyAlignment="1">
      <alignment horizontal="center"/>
    </xf>
    <xf numFmtId="0" fontId="12" fillId="0" borderId="4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27" fillId="0" borderId="4" xfId="0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center" vertical="center" wrapText="1"/>
    </xf>
    <xf numFmtId="0" fontId="27" fillId="0" borderId="4" xfId="0" applyFont="1" applyBorder="1" applyAlignment="1">
      <alignment horizontal="center"/>
    </xf>
    <xf numFmtId="0" fontId="27" fillId="0" borderId="0" xfId="0" applyFont="1" applyBorder="1" applyAlignment="1">
      <alignment horizontal="center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</cellXfs>
  <cellStyles count="5">
    <cellStyle name="Moeda" xfId="1" builtinId="4"/>
    <cellStyle name="Moeda 2" xfId="4"/>
    <cellStyle name="Normal" xfId="0" builtinId="0"/>
    <cellStyle name="Normal 2" xfId="2"/>
    <cellStyle name="Normal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1</xdr:col>
          <xdr:colOff>828675</xdr:colOff>
          <xdr:row>4</xdr:row>
          <xdr:rowOff>0</xdr:rowOff>
        </xdr:to>
        <xdr:sp macro="" textlink="">
          <xdr:nvSpPr>
            <xdr:cNvPr id="35841" name="Picture 8" hidden="1">
              <a:extLst>
                <a:ext uri="{63B3BB69-23CF-44E3-9099-C40C66FF867C}">
                  <a14:compatExt spid="_x0000_s358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blipFill dpi="0" rotWithShape="0">
              <a:blip xmlns:r="http://schemas.openxmlformats.org/officeDocument/2006/relationships"/>
              <a:srcRect/>
              <a:stretch>
                <a:fillRect/>
              </a:stretch>
            </a:blip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38100</xdr:colOff>
          <xdr:row>0</xdr:row>
          <xdr:rowOff>0</xdr:rowOff>
        </xdr:from>
        <xdr:to>
          <xdr:col>1</xdr:col>
          <xdr:colOff>866775</xdr:colOff>
          <xdr:row>4</xdr:row>
          <xdr:rowOff>0</xdr:rowOff>
        </xdr:to>
        <xdr:sp macro="" textlink="">
          <xdr:nvSpPr>
            <xdr:cNvPr id="33793" name="Picture 8" hidden="1">
              <a:extLst>
                <a:ext uri="{63B3BB69-23CF-44E3-9099-C40C66FF867C}">
                  <a14:compatExt spid="_x0000_s337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blipFill dpi="0" rotWithShape="0">
              <a:blip xmlns:r="http://schemas.openxmlformats.org/officeDocument/2006/relationships"/>
              <a:srcRect/>
              <a:stretch>
                <a:fillRect/>
              </a:stretch>
            </a:blip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2.emf"/><Relationship Id="rId4" Type="http://schemas.openxmlformats.org/officeDocument/2006/relationships/oleObject" Target="../embeddings/oleObject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50"/>
  <sheetViews>
    <sheetView tabSelected="1" topLeftCell="A7" zoomScale="40" zoomScaleNormal="40" workbookViewId="0">
      <selection activeCell="G46" sqref="G46"/>
    </sheetView>
  </sheetViews>
  <sheetFormatPr defaultRowHeight="15" x14ac:dyDescent="0.25"/>
  <cols>
    <col min="1" max="1" width="23.5703125" style="46" customWidth="1"/>
    <col min="2" max="2" width="27.7109375" style="46" customWidth="1"/>
    <col min="3" max="3" width="102.28515625" style="46" customWidth="1"/>
    <col min="4" max="4" width="103.5703125" style="46" customWidth="1"/>
    <col min="5" max="5" width="27.7109375" style="46" customWidth="1"/>
    <col min="6" max="6" width="4.7109375" style="46" customWidth="1"/>
    <col min="7" max="7" width="72" style="46" customWidth="1"/>
    <col min="8" max="8" width="77.7109375" style="46" customWidth="1"/>
    <col min="9" max="9" width="31.42578125" style="46" bestFit="1" customWidth="1"/>
    <col min="10" max="10" width="44.28515625" style="46" customWidth="1"/>
    <col min="11" max="11" width="23.42578125" style="46" customWidth="1"/>
    <col min="12" max="12" width="18.5703125" style="46" bestFit="1" customWidth="1"/>
    <col min="13" max="16384" width="9.140625" style="46"/>
  </cols>
  <sheetData>
    <row r="1" spans="1:10" ht="29.25" x14ac:dyDescent="0.25">
      <c r="A1" s="290" t="s">
        <v>0</v>
      </c>
      <c r="B1" s="290"/>
      <c r="C1" s="290"/>
      <c r="D1" s="290"/>
      <c r="E1" s="290"/>
      <c r="F1" s="290"/>
      <c r="G1" s="290"/>
      <c r="H1" s="289"/>
      <c r="I1" s="288" t="s">
        <v>20</v>
      </c>
      <c r="J1" s="287"/>
    </row>
    <row r="2" spans="1:10" ht="29.25" x14ac:dyDescent="0.4">
      <c r="A2" s="286" t="s">
        <v>1</v>
      </c>
      <c r="B2" s="286"/>
      <c r="C2" s="286"/>
      <c r="D2" s="286"/>
      <c r="E2" s="286"/>
      <c r="F2" s="286"/>
      <c r="G2" s="286"/>
      <c r="H2" s="285"/>
      <c r="I2" s="282"/>
      <c r="J2" s="281"/>
    </row>
    <row r="3" spans="1:10" ht="29.25" x14ac:dyDescent="0.25">
      <c r="A3" s="284" t="s">
        <v>2</v>
      </c>
      <c r="B3" s="284"/>
      <c r="C3" s="284"/>
      <c r="D3" s="284"/>
      <c r="E3" s="284"/>
      <c r="F3" s="284"/>
      <c r="G3" s="284"/>
      <c r="H3" s="283"/>
      <c r="I3" s="282"/>
      <c r="J3" s="281"/>
    </row>
    <row r="4" spans="1:10" ht="30.75" thickBot="1" x14ac:dyDescent="0.5">
      <c r="A4" s="280"/>
      <c r="B4" s="279"/>
      <c r="C4" s="279"/>
      <c r="D4" s="279"/>
      <c r="E4" s="279"/>
      <c r="F4" s="279"/>
      <c r="G4" s="279"/>
      <c r="H4" s="278"/>
      <c r="I4" s="277"/>
      <c r="J4" s="276"/>
    </row>
    <row r="5" spans="1:10" ht="30.75" thickBot="1" x14ac:dyDescent="0.5">
      <c r="A5" s="275" t="s">
        <v>3</v>
      </c>
      <c r="B5" s="162"/>
      <c r="C5" s="162"/>
      <c r="D5" s="162"/>
      <c r="E5" s="162"/>
      <c r="F5" s="162"/>
      <c r="G5" s="162"/>
      <c r="H5" s="162"/>
      <c r="I5" s="162"/>
      <c r="J5" s="163"/>
    </row>
    <row r="6" spans="1:10" ht="30.75" thickBot="1" x14ac:dyDescent="0.5">
      <c r="A6" s="161"/>
      <c r="B6" s="162"/>
      <c r="C6" s="162"/>
      <c r="D6" s="162"/>
      <c r="E6" s="162"/>
      <c r="F6" s="162"/>
      <c r="G6" s="162"/>
      <c r="H6" s="162"/>
      <c r="I6" s="162"/>
      <c r="J6" s="163"/>
    </row>
    <row r="7" spans="1:10" ht="30" x14ac:dyDescent="0.45">
      <c r="A7" s="164" t="s">
        <v>4</v>
      </c>
      <c r="B7" s="165"/>
      <c r="C7" s="165"/>
      <c r="D7" s="165"/>
      <c r="E7" s="165"/>
      <c r="F7" s="165"/>
      <c r="G7" s="165"/>
      <c r="H7" s="165"/>
      <c r="I7" s="165"/>
      <c r="J7" s="166"/>
    </row>
    <row r="8" spans="1:10" ht="30" x14ac:dyDescent="0.45">
      <c r="A8" s="167" t="s">
        <v>5</v>
      </c>
      <c r="B8" s="168"/>
      <c r="C8" s="168"/>
      <c r="D8" s="170" t="s">
        <v>525</v>
      </c>
      <c r="E8" s="170"/>
      <c r="F8" s="170"/>
      <c r="G8" s="170"/>
      <c r="H8" s="170"/>
      <c r="I8" s="170"/>
      <c r="J8" s="171"/>
    </row>
    <row r="9" spans="1:10" ht="30" x14ac:dyDescent="0.45">
      <c r="A9" s="172" t="s">
        <v>6</v>
      </c>
      <c r="B9" s="173"/>
      <c r="C9" s="173"/>
      <c r="D9" s="173"/>
      <c r="E9" s="173"/>
      <c r="F9" s="173"/>
      <c r="G9" s="173"/>
      <c r="H9" s="173"/>
      <c r="I9" s="173"/>
      <c r="J9" s="174"/>
    </row>
    <row r="10" spans="1:10" ht="35.25" customHeight="1" x14ac:dyDescent="0.25">
      <c r="A10" s="274" t="s">
        <v>524</v>
      </c>
      <c r="B10" s="273"/>
      <c r="C10" s="273"/>
      <c r="D10" s="272"/>
      <c r="E10" s="271" t="s">
        <v>8</v>
      </c>
      <c r="F10" s="270"/>
      <c r="G10" s="270"/>
      <c r="H10" s="269"/>
      <c r="I10" s="268" t="s">
        <v>523</v>
      </c>
      <c r="J10" s="267"/>
    </row>
    <row r="11" spans="1:10" ht="32.25" customHeight="1" x14ac:dyDescent="0.25">
      <c r="A11" s="266" t="s">
        <v>522</v>
      </c>
      <c r="B11" s="265"/>
      <c r="C11" s="265"/>
      <c r="D11" s="264"/>
      <c r="E11" s="263">
        <v>3997</v>
      </c>
      <c r="F11" s="262"/>
      <c r="G11" s="262"/>
      <c r="H11" s="261"/>
      <c r="I11" s="260"/>
      <c r="J11" s="259"/>
    </row>
    <row r="12" spans="1:10" ht="30" x14ac:dyDescent="0.45">
      <c r="A12" s="172" t="s">
        <v>10</v>
      </c>
      <c r="B12" s="173"/>
      <c r="C12" s="173"/>
      <c r="D12" s="173"/>
      <c r="E12" s="173"/>
      <c r="F12" s="173"/>
      <c r="G12" s="173"/>
      <c r="H12" s="173"/>
      <c r="I12" s="173"/>
      <c r="J12" s="174"/>
    </row>
    <row r="13" spans="1:10" ht="30" x14ac:dyDescent="0.45">
      <c r="A13" s="172" t="s">
        <v>11</v>
      </c>
      <c r="B13" s="173"/>
      <c r="C13" s="173"/>
      <c r="D13" s="173"/>
      <c r="E13" s="173"/>
      <c r="F13" s="173"/>
      <c r="G13" s="173"/>
      <c r="H13" s="258"/>
      <c r="I13" s="258"/>
      <c r="J13" s="174"/>
    </row>
    <row r="14" spans="1:10" ht="30" x14ac:dyDescent="0.45">
      <c r="A14" s="195" t="s">
        <v>248</v>
      </c>
      <c r="B14" s="196"/>
      <c r="C14" s="196"/>
      <c r="D14" s="196"/>
      <c r="E14" s="196"/>
      <c r="F14" s="196"/>
      <c r="G14" s="196"/>
      <c r="H14" s="196"/>
      <c r="I14" s="197"/>
      <c r="J14" s="257">
        <v>502.95</v>
      </c>
    </row>
    <row r="15" spans="1:10" ht="30" x14ac:dyDescent="0.45">
      <c r="A15" s="158" t="s">
        <v>249</v>
      </c>
      <c r="B15" s="159"/>
      <c r="C15" s="159"/>
      <c r="D15" s="159"/>
      <c r="E15" s="159"/>
      <c r="F15" s="159"/>
      <c r="G15" s="159"/>
      <c r="H15" s="159"/>
      <c r="I15" s="160"/>
      <c r="J15" s="256">
        <v>94634.09</v>
      </c>
    </row>
    <row r="16" spans="1:10" s="113" customFormat="1" ht="30" x14ac:dyDescent="0.25">
      <c r="A16" s="255" t="s">
        <v>14</v>
      </c>
      <c r="B16" s="254" t="s">
        <v>15</v>
      </c>
      <c r="C16" s="254" t="s">
        <v>16</v>
      </c>
      <c r="D16" s="253" t="s">
        <v>22</v>
      </c>
      <c r="E16" s="252"/>
      <c r="F16" s="252"/>
      <c r="G16" s="16" t="s">
        <v>27</v>
      </c>
      <c r="H16" s="16" t="s">
        <v>28</v>
      </c>
      <c r="I16" s="154" t="s">
        <v>12</v>
      </c>
      <c r="J16" s="154" t="s">
        <v>13</v>
      </c>
    </row>
    <row r="17" spans="1:12" s="113" customFormat="1" ht="30" hidden="1" x14ac:dyDescent="0.45">
      <c r="A17" s="251"/>
      <c r="B17" s="17"/>
      <c r="C17" s="152"/>
      <c r="D17" s="155"/>
      <c r="E17" s="156"/>
      <c r="F17" s="157"/>
      <c r="G17" s="61"/>
      <c r="H17" s="61"/>
      <c r="I17" s="250"/>
      <c r="J17" s="250"/>
    </row>
    <row r="18" spans="1:12" ht="30" x14ac:dyDescent="0.45">
      <c r="A18" s="251">
        <v>45835</v>
      </c>
      <c r="B18" s="17" t="s">
        <v>520</v>
      </c>
      <c r="C18" s="152" t="s">
        <v>149</v>
      </c>
      <c r="D18" s="155" t="s">
        <v>229</v>
      </c>
      <c r="E18" s="156"/>
      <c r="F18" s="157"/>
      <c r="G18" s="61" t="s">
        <v>230</v>
      </c>
      <c r="H18" s="61" t="s">
        <v>29</v>
      </c>
      <c r="I18" s="250">
        <v>4874.32</v>
      </c>
      <c r="J18" s="250"/>
    </row>
    <row r="19" spans="1:12" ht="30" hidden="1" x14ac:dyDescent="0.45">
      <c r="A19" s="251"/>
      <c r="B19" s="17"/>
      <c r="C19" s="152"/>
      <c r="D19" s="155"/>
      <c r="E19" s="156"/>
      <c r="F19" s="157"/>
      <c r="G19" s="61"/>
      <c r="H19" s="61"/>
      <c r="I19" s="250"/>
      <c r="J19" s="250"/>
    </row>
    <row r="20" spans="1:12" ht="30" x14ac:dyDescent="0.45">
      <c r="A20" s="251">
        <v>45835</v>
      </c>
      <c r="B20" s="17" t="s">
        <v>520</v>
      </c>
      <c r="C20" s="152" t="s">
        <v>519</v>
      </c>
      <c r="D20" s="155" t="s">
        <v>521</v>
      </c>
      <c r="E20" s="156"/>
      <c r="F20" s="157"/>
      <c r="G20" s="61" t="s">
        <v>230</v>
      </c>
      <c r="H20" s="61" t="s">
        <v>29</v>
      </c>
      <c r="I20" s="250">
        <v>15004.43</v>
      </c>
      <c r="J20" s="250"/>
    </row>
    <row r="21" spans="1:12" ht="30" x14ac:dyDescent="0.45">
      <c r="A21" s="251">
        <v>45835</v>
      </c>
      <c r="B21" s="17" t="s">
        <v>520</v>
      </c>
      <c r="C21" s="152" t="s">
        <v>519</v>
      </c>
      <c r="D21" s="155" t="s">
        <v>518</v>
      </c>
      <c r="E21" s="156"/>
      <c r="F21" s="157"/>
      <c r="G21" s="61" t="s">
        <v>230</v>
      </c>
      <c r="H21" s="61" t="s">
        <v>29</v>
      </c>
      <c r="I21" s="250">
        <v>28065.919999999998</v>
      </c>
      <c r="J21" s="250"/>
    </row>
    <row r="22" spans="1:12" ht="30" x14ac:dyDescent="0.45">
      <c r="A22" s="208" t="s">
        <v>26</v>
      </c>
      <c r="B22" s="209"/>
      <c r="C22" s="209"/>
      <c r="D22" s="209"/>
      <c r="E22" s="209"/>
      <c r="F22" s="209"/>
      <c r="G22" s="209"/>
      <c r="H22" s="210"/>
      <c r="I22" s="18">
        <f>SUM(I17:I21)</f>
        <v>47944.67</v>
      </c>
      <c r="J22" s="249"/>
    </row>
    <row r="23" spans="1:12" ht="30" x14ac:dyDescent="0.45">
      <c r="A23" s="212" t="s">
        <v>13</v>
      </c>
      <c r="B23" s="213"/>
      <c r="C23" s="213"/>
      <c r="D23" s="213"/>
      <c r="E23" s="213"/>
      <c r="F23" s="213"/>
      <c r="G23" s="213"/>
      <c r="H23" s="213"/>
      <c r="I23" s="214"/>
      <c r="J23" s="248">
        <f>SUM(J17:J22)</f>
        <v>0</v>
      </c>
    </row>
    <row r="24" spans="1:12" ht="30" x14ac:dyDescent="0.45">
      <c r="A24" s="208" t="s">
        <v>17</v>
      </c>
      <c r="B24" s="209"/>
      <c r="C24" s="209"/>
      <c r="D24" s="209"/>
      <c r="E24" s="209"/>
      <c r="F24" s="209"/>
      <c r="G24" s="173"/>
      <c r="H24" s="173"/>
      <c r="I24" s="210"/>
      <c r="J24" s="245">
        <v>459.05</v>
      </c>
    </row>
    <row r="25" spans="1:12" ht="30" x14ac:dyDescent="0.45">
      <c r="A25" s="208" t="s">
        <v>18</v>
      </c>
      <c r="B25" s="209"/>
      <c r="C25" s="209"/>
      <c r="D25" s="209"/>
      <c r="E25" s="209"/>
      <c r="F25" s="209"/>
      <c r="G25" s="173"/>
      <c r="H25" s="173"/>
      <c r="I25" s="210"/>
      <c r="J25" s="247">
        <v>47721.77</v>
      </c>
    </row>
    <row r="26" spans="1:12" ht="30" x14ac:dyDescent="0.45">
      <c r="A26" s="208" t="s">
        <v>517</v>
      </c>
      <c r="B26" s="209"/>
      <c r="C26" s="209"/>
      <c r="D26" s="209"/>
      <c r="E26" s="209"/>
      <c r="F26" s="209"/>
      <c r="G26" s="173"/>
      <c r="H26" s="173"/>
      <c r="I26" s="210"/>
      <c r="J26" s="247">
        <v>988.45</v>
      </c>
      <c r="L26" s="246"/>
    </row>
    <row r="27" spans="1:12" ht="30" x14ac:dyDescent="0.45">
      <c r="A27" s="208" t="s">
        <v>19</v>
      </c>
      <c r="B27" s="209"/>
      <c r="C27" s="209"/>
      <c r="D27" s="209"/>
      <c r="E27" s="209"/>
      <c r="F27" s="209"/>
      <c r="G27" s="173"/>
      <c r="H27" s="173"/>
      <c r="I27" s="210"/>
      <c r="J27" s="245">
        <f>J14+J15+J23-I22+J26</f>
        <v>48180.819999999992</v>
      </c>
      <c r="K27" s="1"/>
    </row>
    <row r="28" spans="1:12" ht="19.5" x14ac:dyDescent="0.3">
      <c r="A28" s="243"/>
      <c r="B28" s="243"/>
      <c r="C28" s="243"/>
      <c r="D28" s="243"/>
      <c r="E28" s="243"/>
      <c r="F28" s="243" t="s">
        <v>45</v>
      </c>
      <c r="G28" s="244"/>
      <c r="H28" s="244"/>
      <c r="I28" s="243"/>
      <c r="J28" s="242"/>
      <c r="K28" s="1"/>
    </row>
    <row r="29" spans="1:12" ht="19.5" x14ac:dyDescent="0.3">
      <c r="A29" s="243"/>
      <c r="B29" s="243"/>
      <c r="C29" s="243"/>
      <c r="D29" s="243"/>
      <c r="E29" s="243"/>
      <c r="F29" s="243"/>
      <c r="G29" s="244"/>
      <c r="H29" s="244"/>
      <c r="I29" s="243"/>
      <c r="J29" s="242"/>
      <c r="K29" s="1"/>
    </row>
    <row r="30" spans="1:12" ht="31.5" x14ac:dyDescent="0.5">
      <c r="A30" s="241"/>
      <c r="B30" s="238"/>
      <c r="C30" s="238"/>
      <c r="D30" s="238"/>
      <c r="E30" s="238"/>
      <c r="F30" s="238"/>
      <c r="G30" s="239"/>
      <c r="H30" s="239"/>
      <c r="I30" s="238"/>
      <c r="J30" s="238"/>
    </row>
    <row r="31" spans="1:12" ht="19.5" x14ac:dyDescent="0.3">
      <c r="A31" s="238"/>
      <c r="B31" s="238"/>
      <c r="C31" s="238"/>
      <c r="D31" s="238"/>
      <c r="E31" s="238"/>
      <c r="F31" s="238"/>
      <c r="G31" s="239"/>
      <c r="H31" s="239"/>
      <c r="I31" s="238"/>
      <c r="J31" s="238"/>
    </row>
    <row r="32" spans="1:12" ht="32.25" x14ac:dyDescent="0.5">
      <c r="A32" s="238"/>
      <c r="B32" s="238"/>
      <c r="C32" s="238"/>
      <c r="D32" s="238"/>
      <c r="E32" s="238"/>
      <c r="F32" s="238"/>
      <c r="G32" s="239"/>
      <c r="H32" s="239"/>
      <c r="I32" s="238"/>
      <c r="J32" s="240"/>
    </row>
    <row r="33" spans="1:11" ht="19.5" x14ac:dyDescent="0.3">
      <c r="A33" s="238"/>
      <c r="B33" s="238"/>
      <c r="C33" s="238"/>
      <c r="D33" s="238"/>
      <c r="E33" s="238"/>
      <c r="F33" s="238"/>
      <c r="G33" s="239"/>
      <c r="H33" s="239"/>
      <c r="I33" s="238"/>
      <c r="J33" s="238"/>
    </row>
    <row r="34" spans="1:11" ht="19.5" x14ac:dyDescent="0.3">
      <c r="A34" s="238"/>
      <c r="B34" s="238"/>
      <c r="C34" s="238"/>
      <c r="D34" s="238"/>
      <c r="E34" s="238"/>
      <c r="F34" s="238"/>
      <c r="G34" s="239"/>
      <c r="H34" s="239"/>
      <c r="I34" s="238"/>
      <c r="J34" s="238"/>
    </row>
    <row r="35" spans="1:11" ht="19.5" x14ac:dyDescent="0.3">
      <c r="A35" s="238"/>
      <c r="B35" s="238"/>
      <c r="C35" s="238"/>
      <c r="D35" s="238"/>
      <c r="E35" s="238"/>
      <c r="F35" s="238"/>
      <c r="G35" s="239"/>
      <c r="H35" s="239"/>
      <c r="I35" s="238"/>
      <c r="J35" s="238"/>
    </row>
    <row r="36" spans="1:11" ht="19.5" x14ac:dyDescent="0.3">
      <c r="A36" s="238"/>
      <c r="B36" s="238"/>
      <c r="C36" s="238"/>
      <c r="D36" s="238"/>
      <c r="E36" s="238"/>
      <c r="F36" s="238"/>
      <c r="G36" s="239"/>
      <c r="H36" s="239"/>
      <c r="I36" s="238"/>
      <c r="J36" s="238"/>
    </row>
    <row r="37" spans="1:11" ht="19.5" x14ac:dyDescent="0.3">
      <c r="A37" s="238"/>
      <c r="B37" s="238"/>
      <c r="C37" s="238"/>
      <c r="D37" s="238"/>
      <c r="E37" s="238"/>
      <c r="F37" s="238"/>
      <c r="G37" s="239"/>
      <c r="H37" s="239"/>
      <c r="I37" s="238"/>
      <c r="J37" s="238"/>
    </row>
    <row r="38" spans="1:11" ht="19.5" x14ac:dyDescent="0.3">
      <c r="A38" s="238"/>
      <c r="B38" s="238"/>
      <c r="C38" s="238"/>
      <c r="D38" s="238"/>
      <c r="E38" s="238"/>
      <c r="F38" s="238"/>
      <c r="G38" s="239"/>
      <c r="H38" s="239"/>
      <c r="I38" s="238"/>
      <c r="J38" s="238"/>
    </row>
    <row r="39" spans="1:11" ht="19.5" x14ac:dyDescent="0.3">
      <c r="A39" s="238"/>
      <c r="B39" s="238"/>
      <c r="C39" s="238"/>
      <c r="D39" s="238"/>
      <c r="E39" s="238"/>
      <c r="F39" s="238"/>
      <c r="G39" s="239"/>
      <c r="H39" s="239"/>
      <c r="I39" s="238"/>
      <c r="J39" s="238"/>
    </row>
    <row r="40" spans="1:11" ht="19.5" x14ac:dyDescent="0.3">
      <c r="A40" s="238"/>
      <c r="B40" s="238"/>
      <c r="C40" s="238"/>
      <c r="D40" s="238"/>
      <c r="E40" s="238"/>
      <c r="F40" s="238"/>
      <c r="G40" s="239"/>
      <c r="H40" s="239"/>
      <c r="I40" s="238"/>
      <c r="J40" s="238"/>
    </row>
    <row r="41" spans="1:11" ht="19.5" x14ac:dyDescent="0.3">
      <c r="A41" s="238"/>
      <c r="B41" s="238"/>
      <c r="C41" s="238"/>
      <c r="D41" s="238"/>
      <c r="E41" s="238"/>
      <c r="F41" s="238"/>
      <c r="G41" s="239"/>
      <c r="H41" s="239"/>
      <c r="I41" s="238"/>
      <c r="J41" s="238"/>
    </row>
    <row r="42" spans="1:11" ht="39" x14ac:dyDescent="0.6">
      <c r="A42" s="237"/>
      <c r="B42" s="234"/>
      <c r="C42" s="234"/>
      <c r="D42" s="236"/>
      <c r="E42" s="234"/>
      <c r="F42" s="234"/>
      <c r="G42" s="235"/>
      <c r="H42" s="234"/>
      <c r="I42" s="234"/>
      <c r="J42" s="234"/>
      <c r="K42" s="233"/>
    </row>
    <row r="43" spans="1:11" ht="39" x14ac:dyDescent="0.6">
      <c r="A43" s="237"/>
      <c r="B43" s="234"/>
      <c r="C43" s="234"/>
      <c r="D43" s="236"/>
      <c r="E43" s="234"/>
      <c r="F43" s="234"/>
      <c r="G43" s="235"/>
      <c r="H43" s="234"/>
      <c r="I43" s="234"/>
      <c r="J43" s="234"/>
      <c r="K43" s="233"/>
    </row>
    <row r="44" spans="1:11" ht="39" x14ac:dyDescent="0.6">
      <c r="A44" s="237"/>
      <c r="B44" s="234"/>
      <c r="C44" s="234"/>
      <c r="D44" s="236"/>
      <c r="E44" s="234"/>
      <c r="F44" s="234"/>
      <c r="G44" s="235"/>
      <c r="H44" s="234"/>
      <c r="I44" s="234"/>
      <c r="J44" s="234"/>
      <c r="K44" s="233"/>
    </row>
    <row r="45" spans="1:11" ht="40.5" customHeight="1" x14ac:dyDescent="0.6">
      <c r="A45" s="206"/>
      <c r="B45" s="206"/>
      <c r="C45" s="206"/>
      <c r="D45" s="207"/>
      <c r="E45" s="207"/>
      <c r="F45" s="207"/>
      <c r="G45" s="153"/>
      <c r="H45" s="206"/>
      <c r="I45" s="206"/>
      <c r="J45" s="206"/>
      <c r="K45" s="233"/>
    </row>
    <row r="46" spans="1:11" ht="31.5" customHeight="1" x14ac:dyDescent="0.6">
      <c r="A46" s="206"/>
      <c r="B46" s="206"/>
      <c r="C46" s="206"/>
      <c r="D46" s="207"/>
      <c r="E46" s="207"/>
      <c r="F46" s="207"/>
      <c r="G46" s="153"/>
      <c r="H46" s="206"/>
      <c r="I46" s="206"/>
      <c r="J46" s="206"/>
      <c r="K46" s="233"/>
    </row>
    <row r="47" spans="1:11" s="230" customFormat="1" ht="34.5" customHeight="1" x14ac:dyDescent="0.6">
      <c r="A47" s="206"/>
      <c r="B47" s="206"/>
      <c r="C47" s="206"/>
      <c r="D47" s="207"/>
      <c r="E47" s="207"/>
      <c r="F47" s="207"/>
      <c r="G47" s="232"/>
      <c r="H47" s="206"/>
      <c r="I47" s="206"/>
      <c r="J47" s="206"/>
      <c r="K47" s="231"/>
    </row>
    <row r="48" spans="1:11" ht="19.5" x14ac:dyDescent="0.3">
      <c r="A48" s="229"/>
      <c r="B48" s="229"/>
      <c r="C48" s="229"/>
      <c r="D48" s="229"/>
      <c r="E48" s="229"/>
      <c r="F48" s="229"/>
      <c r="I48" s="229"/>
      <c r="J48" s="229"/>
    </row>
    <row r="50" spans="3:3" x14ac:dyDescent="0.25">
      <c r="C50" s="228"/>
    </row>
  </sheetData>
  <autoFilter ref="A16:J28">
    <filterColumn colId="3" showButton="0"/>
    <filterColumn colId="4" showButton="0"/>
  </autoFilter>
  <mergeCells count="42">
    <mergeCell ref="A47:C47"/>
    <mergeCell ref="D47:F47"/>
    <mergeCell ref="H47:J47"/>
    <mergeCell ref="A45:C45"/>
    <mergeCell ref="D45:F45"/>
    <mergeCell ref="H45:J45"/>
    <mergeCell ref="A46:C46"/>
    <mergeCell ref="D46:F46"/>
    <mergeCell ref="H46:J46"/>
    <mergeCell ref="A24:I24"/>
    <mergeCell ref="A25:I25"/>
    <mergeCell ref="A26:I26"/>
    <mergeCell ref="A27:I27"/>
    <mergeCell ref="B42:C44"/>
    <mergeCell ref="E42:F44"/>
    <mergeCell ref="H42:J44"/>
    <mergeCell ref="D17:F17"/>
    <mergeCell ref="D18:F18"/>
    <mergeCell ref="D19:F19"/>
    <mergeCell ref="D20:F20"/>
    <mergeCell ref="D21:F21"/>
    <mergeCell ref="A22:H22"/>
    <mergeCell ref="A7:J7"/>
    <mergeCell ref="A8:C8"/>
    <mergeCell ref="D8:J8"/>
    <mergeCell ref="A9:J9"/>
    <mergeCell ref="A23:I23"/>
    <mergeCell ref="A12:J12"/>
    <mergeCell ref="A13:J13"/>
    <mergeCell ref="A14:I14"/>
    <mergeCell ref="A15:I15"/>
    <mergeCell ref="D16:F16"/>
    <mergeCell ref="A10:D10"/>
    <mergeCell ref="I10:J11"/>
    <mergeCell ref="A11:D11"/>
    <mergeCell ref="A1:H1"/>
    <mergeCell ref="I1:J4"/>
    <mergeCell ref="A2:H2"/>
    <mergeCell ref="A3:H3"/>
    <mergeCell ref="A4:H4"/>
    <mergeCell ref="A5:J5"/>
    <mergeCell ref="A6:J6"/>
  </mergeCells>
  <pageMargins left="0.51181102362204722" right="0.51181102362204722" top="0.35433070866141736" bottom="0.35433070866141736" header="0.31496062992125984" footer="0.31496062992125984"/>
  <pageSetup paperSize="9" scale="26" orientation="landscape" r:id="rId1"/>
  <headerFooter>
    <oddFooter>Página &amp;P de &amp;N</oddFooter>
  </headerFooter>
  <drawing r:id="rId2"/>
  <legacyDrawing r:id="rId3"/>
  <oleObjects>
    <mc:AlternateContent xmlns:mc="http://schemas.openxmlformats.org/markup-compatibility/2006">
      <mc:Choice Requires="x14">
        <oleObject progId="Figura do Microsoft Word " shapeId="35841" r:id="rId4">
          <objectPr defaultSize="0" autoPict="0" r:id="rId5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1</xdr:col>
                <xdr:colOff>828675</xdr:colOff>
                <xdr:row>4</xdr:row>
                <xdr:rowOff>0</xdr:rowOff>
              </to>
            </anchor>
          </objectPr>
        </oleObject>
      </mc:Choice>
      <mc:Fallback>
        <oleObject progId="Figura do Microsoft Word " shapeId="35841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L518"/>
  <sheetViews>
    <sheetView topLeftCell="A375" zoomScale="40" zoomScaleNormal="40" zoomScaleSheetLayoutView="40" zoomScalePageLayoutView="40" workbookViewId="0">
      <selection activeCell="A390" sqref="A390:H390"/>
    </sheetView>
  </sheetViews>
  <sheetFormatPr defaultColWidth="9.140625" defaultRowHeight="28.5" customHeight="1" x14ac:dyDescent="0.25"/>
  <cols>
    <col min="1" max="1" width="27.28515625" style="46" customWidth="1"/>
    <col min="2" max="2" width="47" style="4" customWidth="1"/>
    <col min="3" max="3" width="133" style="3" customWidth="1"/>
    <col min="4" max="4" width="9.140625" style="46" customWidth="1"/>
    <col min="5" max="5" width="16.140625" style="46" customWidth="1"/>
    <col min="6" max="6" width="123.7109375" style="46" customWidth="1"/>
    <col min="7" max="7" width="82.140625" style="46" customWidth="1"/>
    <col min="8" max="8" width="79.42578125" style="46" customWidth="1"/>
    <col min="9" max="9" width="37.28515625" style="46" bestFit="1" customWidth="1"/>
    <col min="10" max="10" width="37.28515625" style="1" bestFit="1" customWidth="1"/>
    <col min="11" max="11" width="40.85546875" style="46" customWidth="1"/>
    <col min="12" max="12" width="52.28515625" style="46" bestFit="1" customWidth="1"/>
    <col min="13" max="13" width="59.140625" style="119" bestFit="1" customWidth="1"/>
    <col min="14" max="14" width="52.28515625" style="45" bestFit="1" customWidth="1"/>
    <col min="15" max="15" width="32.5703125" style="46" bestFit="1" customWidth="1"/>
    <col min="16" max="17" width="9.140625" style="46"/>
    <col min="18" max="18" width="15.85546875" style="46" bestFit="1" customWidth="1"/>
    <col min="19" max="27" width="9.140625" style="46"/>
    <col min="28" max="29" width="15" style="46" bestFit="1" customWidth="1"/>
    <col min="30" max="16384" width="9.140625" style="46"/>
  </cols>
  <sheetData>
    <row r="1" spans="1:14" s="35" customFormat="1" ht="28.5" customHeight="1" x14ac:dyDescent="0.25">
      <c r="A1" s="175" t="s">
        <v>0</v>
      </c>
      <c r="B1" s="176"/>
      <c r="C1" s="176"/>
      <c r="D1" s="176"/>
      <c r="E1" s="176"/>
      <c r="F1" s="176"/>
      <c r="G1" s="176"/>
      <c r="H1" s="177"/>
      <c r="I1" s="178" t="s">
        <v>20</v>
      </c>
      <c r="J1" s="179"/>
      <c r="K1" s="53"/>
      <c r="L1" s="53"/>
      <c r="M1" s="119"/>
    </row>
    <row r="2" spans="1:14" s="35" customFormat="1" ht="28.5" customHeight="1" x14ac:dyDescent="0.3">
      <c r="A2" s="184" t="s">
        <v>1</v>
      </c>
      <c r="B2" s="185"/>
      <c r="C2" s="185"/>
      <c r="D2" s="185"/>
      <c r="E2" s="185"/>
      <c r="F2" s="185"/>
      <c r="G2" s="185"/>
      <c r="H2" s="186"/>
      <c r="I2" s="180"/>
      <c r="J2" s="181"/>
      <c r="K2" s="53"/>
      <c r="L2" s="53"/>
      <c r="M2" s="119"/>
    </row>
    <row r="3" spans="1:14" s="35" customFormat="1" ht="28.5" customHeight="1" x14ac:dyDescent="0.25">
      <c r="A3" s="187" t="s">
        <v>2</v>
      </c>
      <c r="B3" s="188"/>
      <c r="C3" s="188"/>
      <c r="D3" s="188"/>
      <c r="E3" s="188"/>
      <c r="F3" s="188"/>
      <c r="G3" s="188"/>
      <c r="H3" s="189"/>
      <c r="I3" s="180"/>
      <c r="J3" s="181"/>
      <c r="K3" s="53"/>
      <c r="L3" s="53"/>
      <c r="M3" s="119"/>
      <c r="N3" s="52"/>
    </row>
    <row r="4" spans="1:14" s="35" customFormat="1" ht="28.5" customHeight="1" thickBot="1" x14ac:dyDescent="0.35">
      <c r="A4" s="190"/>
      <c r="B4" s="191"/>
      <c r="C4" s="191"/>
      <c r="D4" s="191"/>
      <c r="E4" s="191"/>
      <c r="F4" s="191"/>
      <c r="G4" s="191"/>
      <c r="H4" s="192"/>
      <c r="I4" s="182"/>
      <c r="J4" s="183"/>
      <c r="K4" s="53"/>
      <c r="L4" s="53"/>
      <c r="M4" s="119"/>
      <c r="N4" s="52"/>
    </row>
    <row r="5" spans="1:14" s="35" customFormat="1" ht="28.5" customHeight="1" thickBot="1" x14ac:dyDescent="0.5">
      <c r="A5" s="193" t="s">
        <v>3</v>
      </c>
      <c r="B5" s="194"/>
      <c r="C5" s="194"/>
      <c r="D5" s="194"/>
      <c r="E5" s="194"/>
      <c r="F5" s="194"/>
      <c r="G5" s="194"/>
      <c r="H5" s="194"/>
      <c r="I5" s="162"/>
      <c r="J5" s="163"/>
      <c r="K5" s="41"/>
      <c r="L5" s="41"/>
      <c r="M5" s="119"/>
      <c r="N5" s="52"/>
    </row>
    <row r="6" spans="1:14" s="35" customFormat="1" ht="28.5" customHeight="1" thickBot="1" x14ac:dyDescent="0.5">
      <c r="A6" s="161"/>
      <c r="B6" s="162"/>
      <c r="C6" s="162"/>
      <c r="D6" s="162"/>
      <c r="E6" s="162"/>
      <c r="F6" s="162"/>
      <c r="G6" s="162"/>
      <c r="H6" s="162"/>
      <c r="I6" s="162"/>
      <c r="J6" s="163"/>
      <c r="K6" s="41"/>
      <c r="L6" s="41"/>
      <c r="M6" s="119"/>
      <c r="N6" s="52"/>
    </row>
    <row r="7" spans="1:14" s="35" customFormat="1" ht="28.5" customHeight="1" x14ac:dyDescent="0.45">
      <c r="A7" s="164" t="s">
        <v>4</v>
      </c>
      <c r="B7" s="165"/>
      <c r="C7" s="165"/>
      <c r="D7" s="165"/>
      <c r="E7" s="165"/>
      <c r="F7" s="165"/>
      <c r="G7" s="165"/>
      <c r="H7" s="165"/>
      <c r="I7" s="165"/>
      <c r="J7" s="166"/>
      <c r="K7" s="56"/>
      <c r="L7" s="56"/>
      <c r="M7" s="119"/>
      <c r="N7" s="52"/>
    </row>
    <row r="8" spans="1:14" s="35" customFormat="1" ht="28.5" customHeight="1" x14ac:dyDescent="0.45">
      <c r="A8" s="167" t="s">
        <v>5</v>
      </c>
      <c r="B8" s="168"/>
      <c r="C8" s="168"/>
      <c r="D8" s="169" t="s">
        <v>250</v>
      </c>
      <c r="E8" s="170"/>
      <c r="F8" s="170"/>
      <c r="G8" s="170"/>
      <c r="H8" s="170"/>
      <c r="I8" s="170"/>
      <c r="J8" s="171"/>
      <c r="K8" s="57"/>
      <c r="L8" s="57"/>
      <c r="M8" s="119"/>
      <c r="N8" s="52"/>
    </row>
    <row r="9" spans="1:14" s="35" customFormat="1" ht="28.5" customHeight="1" x14ac:dyDescent="0.45">
      <c r="A9" s="172" t="s">
        <v>6</v>
      </c>
      <c r="B9" s="173"/>
      <c r="C9" s="173"/>
      <c r="D9" s="173"/>
      <c r="E9" s="173"/>
      <c r="F9" s="173"/>
      <c r="G9" s="173"/>
      <c r="H9" s="173"/>
      <c r="I9" s="173"/>
      <c r="J9" s="174"/>
      <c r="K9" s="56"/>
      <c r="L9" s="56"/>
      <c r="M9" s="119"/>
      <c r="N9" s="52"/>
    </row>
    <row r="10" spans="1:14" s="35" customFormat="1" ht="28.5" customHeight="1" x14ac:dyDescent="0.45">
      <c r="A10" s="8" t="s">
        <v>7</v>
      </c>
      <c r="B10" s="9"/>
      <c r="C10" s="10"/>
      <c r="D10" s="11"/>
      <c r="E10" s="8" t="s">
        <v>8</v>
      </c>
      <c r="F10" s="12"/>
      <c r="G10" s="12"/>
      <c r="H10" s="12"/>
      <c r="I10" s="8" t="s">
        <v>9</v>
      </c>
      <c r="J10" s="63"/>
      <c r="K10" s="41"/>
      <c r="L10" s="41"/>
      <c r="M10" s="119"/>
      <c r="N10" s="52"/>
    </row>
    <row r="11" spans="1:14" s="35" customFormat="1" ht="28.5" customHeight="1" x14ac:dyDescent="0.45">
      <c r="A11" s="158" t="s">
        <v>21</v>
      </c>
      <c r="B11" s="159"/>
      <c r="C11" s="159"/>
      <c r="D11" s="160"/>
      <c r="E11" s="115">
        <v>3997</v>
      </c>
      <c r="F11" s="13"/>
      <c r="G11" s="13"/>
      <c r="H11" s="13"/>
      <c r="I11" s="14" t="s">
        <v>30</v>
      </c>
      <c r="J11" s="64"/>
      <c r="K11" s="41"/>
      <c r="L11" s="41"/>
      <c r="M11" s="119"/>
      <c r="N11" s="52"/>
    </row>
    <row r="12" spans="1:14" s="35" customFormat="1" ht="28.5" customHeight="1" x14ac:dyDescent="0.45">
      <c r="A12" s="172" t="s">
        <v>10</v>
      </c>
      <c r="B12" s="173"/>
      <c r="C12" s="173"/>
      <c r="D12" s="173"/>
      <c r="E12" s="173"/>
      <c r="F12" s="173"/>
      <c r="G12" s="173"/>
      <c r="H12" s="173"/>
      <c r="I12" s="173"/>
      <c r="J12" s="174"/>
      <c r="K12" s="56"/>
      <c r="L12" s="56"/>
      <c r="M12" s="119"/>
    </row>
    <row r="13" spans="1:14" s="35" customFormat="1" ht="28.5" customHeight="1" x14ac:dyDescent="0.45">
      <c r="A13" s="172" t="s">
        <v>11</v>
      </c>
      <c r="B13" s="173"/>
      <c r="C13" s="173"/>
      <c r="D13" s="173"/>
      <c r="E13" s="173"/>
      <c r="F13" s="173"/>
      <c r="G13" s="173"/>
      <c r="H13" s="173"/>
      <c r="I13" s="173"/>
      <c r="J13" s="174"/>
      <c r="K13" s="56"/>
      <c r="L13" s="56"/>
      <c r="M13" s="119"/>
    </row>
    <row r="14" spans="1:14" ht="28.5" customHeight="1" x14ac:dyDescent="0.45">
      <c r="A14" s="195" t="s">
        <v>248</v>
      </c>
      <c r="B14" s="196"/>
      <c r="C14" s="196"/>
      <c r="D14" s="196"/>
      <c r="E14" s="196"/>
      <c r="F14" s="196"/>
      <c r="G14" s="196"/>
      <c r="H14" s="196"/>
      <c r="I14" s="197"/>
      <c r="J14" s="100">
        <v>1806.81</v>
      </c>
      <c r="K14" s="58"/>
      <c r="L14" s="58"/>
    </row>
    <row r="15" spans="1:14" ht="28.15" customHeight="1" x14ac:dyDescent="0.45">
      <c r="A15" s="158" t="s">
        <v>249</v>
      </c>
      <c r="B15" s="159"/>
      <c r="C15" s="159"/>
      <c r="D15" s="159"/>
      <c r="E15" s="159"/>
      <c r="F15" s="159"/>
      <c r="G15" s="159"/>
      <c r="H15" s="159"/>
      <c r="I15" s="160"/>
      <c r="J15" s="100">
        <v>3729510.48</v>
      </c>
      <c r="K15" s="58"/>
      <c r="L15" s="58"/>
    </row>
    <row r="16" spans="1:14" ht="28.5" customHeight="1" x14ac:dyDescent="0.25">
      <c r="A16" s="116" t="s">
        <v>14</v>
      </c>
      <c r="B16" s="15" t="s">
        <v>15</v>
      </c>
      <c r="C16" s="116" t="s">
        <v>16</v>
      </c>
      <c r="D16" s="216" t="s">
        <v>22</v>
      </c>
      <c r="E16" s="217"/>
      <c r="F16" s="218"/>
      <c r="G16" s="16" t="s">
        <v>27</v>
      </c>
      <c r="H16" s="16" t="s">
        <v>28</v>
      </c>
      <c r="I16" s="116" t="s">
        <v>12</v>
      </c>
      <c r="J16" s="65" t="s">
        <v>13</v>
      </c>
      <c r="K16" s="59"/>
      <c r="L16" s="59"/>
    </row>
    <row r="17" spans="1:15" ht="28.5" customHeight="1" x14ac:dyDescent="0.25">
      <c r="A17" s="122">
        <v>45810</v>
      </c>
      <c r="B17" s="123" t="s">
        <v>108</v>
      </c>
      <c r="C17" s="107" t="s">
        <v>109</v>
      </c>
      <c r="D17" s="155" t="s">
        <v>185</v>
      </c>
      <c r="E17" s="156"/>
      <c r="F17" s="157"/>
      <c r="G17" s="123" t="s">
        <v>185</v>
      </c>
      <c r="H17" s="123" t="s">
        <v>185</v>
      </c>
      <c r="I17" s="125"/>
      <c r="J17" s="32">
        <v>3800000</v>
      </c>
      <c r="K17" s="59"/>
      <c r="L17" s="59"/>
    </row>
    <row r="18" spans="1:15" ht="30" customHeight="1" x14ac:dyDescent="0.25">
      <c r="A18" s="122">
        <v>45810</v>
      </c>
      <c r="B18" s="123" t="s">
        <v>251</v>
      </c>
      <c r="C18" s="97" t="s">
        <v>46</v>
      </c>
      <c r="D18" s="219" t="s">
        <v>115</v>
      </c>
      <c r="E18" s="220"/>
      <c r="F18" s="221"/>
      <c r="G18" s="123" t="s">
        <v>116</v>
      </c>
      <c r="H18" s="123" t="s">
        <v>117</v>
      </c>
      <c r="I18" s="143">
        <v>1252.58</v>
      </c>
      <c r="J18" s="32"/>
      <c r="K18" s="59"/>
      <c r="L18" s="59"/>
    </row>
    <row r="19" spans="1:15" ht="30" customHeight="1" x14ac:dyDescent="0.25">
      <c r="A19" s="122">
        <v>45810</v>
      </c>
      <c r="B19" s="123" t="s">
        <v>252</v>
      </c>
      <c r="C19" s="97" t="s">
        <v>46</v>
      </c>
      <c r="D19" s="219" t="s">
        <v>115</v>
      </c>
      <c r="E19" s="220"/>
      <c r="F19" s="221"/>
      <c r="G19" s="123" t="s">
        <v>116</v>
      </c>
      <c r="H19" s="123" t="s">
        <v>117</v>
      </c>
      <c r="I19" s="143">
        <v>299.89999999999998</v>
      </c>
      <c r="J19" s="32"/>
      <c r="K19" s="59"/>
      <c r="L19" s="59"/>
    </row>
    <row r="20" spans="1:15" s="79" customFormat="1" ht="30" customHeight="1" x14ac:dyDescent="0.45">
      <c r="A20" s="122">
        <v>45810</v>
      </c>
      <c r="B20" s="123" t="s">
        <v>253</v>
      </c>
      <c r="C20" s="128" t="s">
        <v>254</v>
      </c>
      <c r="D20" s="219" t="s">
        <v>255</v>
      </c>
      <c r="E20" s="222"/>
      <c r="F20" s="223"/>
      <c r="G20" s="123" t="s">
        <v>118</v>
      </c>
      <c r="H20" s="123" t="s">
        <v>119</v>
      </c>
      <c r="I20" s="143">
        <v>5831.28</v>
      </c>
      <c r="J20" s="32"/>
      <c r="K20" s="24"/>
      <c r="L20" s="24"/>
      <c r="M20" s="119"/>
      <c r="N20" s="78"/>
    </row>
    <row r="21" spans="1:15" s="81" customFormat="1" ht="30" customHeight="1" x14ac:dyDescent="0.25">
      <c r="A21" s="122">
        <v>45810</v>
      </c>
      <c r="B21" s="123" t="s">
        <v>256</v>
      </c>
      <c r="C21" s="128" t="s">
        <v>82</v>
      </c>
      <c r="D21" s="219" t="s">
        <v>154</v>
      </c>
      <c r="E21" s="220"/>
      <c r="F21" s="224"/>
      <c r="G21" s="125" t="s">
        <v>116</v>
      </c>
      <c r="H21" s="125" t="s">
        <v>126</v>
      </c>
      <c r="I21" s="143">
        <v>10194</v>
      </c>
      <c r="J21" s="32"/>
      <c r="K21" s="198"/>
      <c r="L21" s="118"/>
      <c r="M21" s="103"/>
      <c r="N21" s="82"/>
    </row>
    <row r="22" spans="1:15" s="79" customFormat="1" ht="28.5" customHeight="1" x14ac:dyDescent="0.45">
      <c r="A22" s="122">
        <v>45810</v>
      </c>
      <c r="B22" s="123" t="s">
        <v>257</v>
      </c>
      <c r="C22" s="97" t="s">
        <v>82</v>
      </c>
      <c r="D22" s="219" t="s">
        <v>223</v>
      </c>
      <c r="E22" s="220"/>
      <c r="F22" s="224"/>
      <c r="G22" s="125" t="s">
        <v>132</v>
      </c>
      <c r="H22" s="126" t="s">
        <v>114</v>
      </c>
      <c r="I22" s="143">
        <v>7077.92</v>
      </c>
      <c r="J22" s="125"/>
      <c r="K22" s="198"/>
      <c r="L22" s="40"/>
      <c r="M22" s="73"/>
      <c r="N22" s="80"/>
    </row>
    <row r="23" spans="1:15" s="79" customFormat="1" ht="28.5" customHeight="1" x14ac:dyDescent="0.45">
      <c r="A23" s="122">
        <v>45810</v>
      </c>
      <c r="B23" s="123" t="s">
        <v>258</v>
      </c>
      <c r="C23" s="97" t="s">
        <v>195</v>
      </c>
      <c r="D23" s="219" t="s">
        <v>117</v>
      </c>
      <c r="E23" s="220"/>
      <c r="F23" s="224"/>
      <c r="G23" s="129" t="s">
        <v>116</v>
      </c>
      <c r="H23" s="126" t="s">
        <v>117</v>
      </c>
      <c r="I23" s="143">
        <v>2805.19</v>
      </c>
      <c r="J23" s="125"/>
      <c r="K23" s="198"/>
      <c r="L23" s="40"/>
      <c r="M23" s="73"/>
      <c r="N23" s="78"/>
    </row>
    <row r="24" spans="1:15" s="79" customFormat="1" ht="28.5" customHeight="1" x14ac:dyDescent="0.45">
      <c r="A24" s="122">
        <v>45810</v>
      </c>
      <c r="B24" s="123" t="s">
        <v>259</v>
      </c>
      <c r="C24" s="128" t="s">
        <v>123</v>
      </c>
      <c r="D24" s="219" t="s">
        <v>124</v>
      </c>
      <c r="E24" s="220"/>
      <c r="F24" s="224"/>
      <c r="G24" s="125" t="s">
        <v>125</v>
      </c>
      <c r="H24" s="126" t="s">
        <v>126</v>
      </c>
      <c r="I24" s="143">
        <v>480</v>
      </c>
      <c r="J24" s="125"/>
      <c r="K24" s="198"/>
      <c r="L24" s="118"/>
      <c r="M24" s="73"/>
      <c r="N24" s="78"/>
    </row>
    <row r="25" spans="1:15" s="79" customFormat="1" ht="28.5" customHeight="1" x14ac:dyDescent="0.45">
      <c r="A25" s="122">
        <v>45810</v>
      </c>
      <c r="B25" s="123" t="s">
        <v>182</v>
      </c>
      <c r="C25" s="97" t="s">
        <v>21</v>
      </c>
      <c r="D25" s="219" t="s">
        <v>129</v>
      </c>
      <c r="E25" s="220"/>
      <c r="F25" s="221"/>
      <c r="G25" s="125" t="s">
        <v>125</v>
      </c>
      <c r="H25" s="126" t="s">
        <v>130</v>
      </c>
      <c r="I25" s="143">
        <v>46.53</v>
      </c>
      <c r="J25" s="125"/>
      <c r="K25" s="198"/>
      <c r="L25" s="118"/>
      <c r="M25" s="73"/>
      <c r="N25" s="78"/>
    </row>
    <row r="26" spans="1:15" s="79" customFormat="1" ht="28.5" customHeight="1" x14ac:dyDescent="0.45">
      <c r="A26" s="122">
        <v>45810</v>
      </c>
      <c r="B26" s="123" t="s">
        <v>182</v>
      </c>
      <c r="C26" s="97" t="s">
        <v>21</v>
      </c>
      <c r="D26" s="219" t="s">
        <v>129</v>
      </c>
      <c r="E26" s="220"/>
      <c r="F26" s="224"/>
      <c r="G26" s="129" t="s">
        <v>125</v>
      </c>
      <c r="H26" s="126" t="s">
        <v>130</v>
      </c>
      <c r="I26" s="143">
        <v>28</v>
      </c>
      <c r="J26" s="125"/>
      <c r="K26" s="117"/>
      <c r="L26" s="118"/>
      <c r="M26" s="73"/>
      <c r="N26" s="78"/>
    </row>
    <row r="27" spans="1:15" s="79" customFormat="1" ht="30" customHeight="1" x14ac:dyDescent="0.45">
      <c r="A27" s="122">
        <v>45811</v>
      </c>
      <c r="B27" s="123" t="s">
        <v>261</v>
      </c>
      <c r="C27" s="97" t="s">
        <v>131</v>
      </c>
      <c r="D27" s="219" t="s">
        <v>260</v>
      </c>
      <c r="E27" s="220"/>
      <c r="F27" s="224"/>
      <c r="G27" s="129" t="s">
        <v>118</v>
      </c>
      <c r="H27" s="126" t="s">
        <v>119</v>
      </c>
      <c r="I27" s="143">
        <v>220</v>
      </c>
      <c r="J27" s="125"/>
      <c r="K27" s="98"/>
      <c r="L27" s="118"/>
      <c r="M27" s="73"/>
      <c r="N27" s="78"/>
    </row>
    <row r="28" spans="1:15" s="79" customFormat="1" ht="30" customHeight="1" x14ac:dyDescent="0.45">
      <c r="A28" s="122">
        <v>45811</v>
      </c>
      <c r="B28" s="123" t="s">
        <v>262</v>
      </c>
      <c r="C28" s="130" t="s">
        <v>263</v>
      </c>
      <c r="D28" s="219" t="s">
        <v>264</v>
      </c>
      <c r="E28" s="220"/>
      <c r="F28" s="224"/>
      <c r="G28" s="125" t="s">
        <v>125</v>
      </c>
      <c r="H28" s="123" t="s">
        <v>512</v>
      </c>
      <c r="I28" s="143">
        <v>1859.17</v>
      </c>
      <c r="J28" s="125"/>
      <c r="K28" s="98"/>
      <c r="L28" s="118"/>
      <c r="M28" s="73"/>
      <c r="N28" s="78"/>
    </row>
    <row r="29" spans="1:15" s="79" customFormat="1" ht="30" customHeight="1" x14ac:dyDescent="0.45">
      <c r="A29" s="122">
        <v>45812</v>
      </c>
      <c r="B29" s="123" t="s">
        <v>265</v>
      </c>
      <c r="C29" s="128" t="s">
        <v>103</v>
      </c>
      <c r="D29" s="219" t="s">
        <v>223</v>
      </c>
      <c r="E29" s="220"/>
      <c r="F29" s="221"/>
      <c r="G29" s="125" t="s">
        <v>132</v>
      </c>
      <c r="H29" s="126" t="s">
        <v>114</v>
      </c>
      <c r="I29" s="143">
        <v>2893.21</v>
      </c>
      <c r="J29" s="125"/>
      <c r="K29" s="98"/>
      <c r="L29" s="118"/>
      <c r="M29" s="73"/>
      <c r="N29" s="78"/>
    </row>
    <row r="30" spans="1:15" s="81" customFormat="1" ht="30" customHeight="1" x14ac:dyDescent="0.25">
      <c r="A30" s="122">
        <v>45812</v>
      </c>
      <c r="B30" s="123" t="s">
        <v>266</v>
      </c>
      <c r="C30" s="128" t="s">
        <v>120</v>
      </c>
      <c r="D30" s="219" t="s">
        <v>121</v>
      </c>
      <c r="E30" s="220"/>
      <c r="F30" s="221"/>
      <c r="G30" s="125" t="s">
        <v>122</v>
      </c>
      <c r="H30" s="126" t="s">
        <v>114</v>
      </c>
      <c r="I30" s="143">
        <v>9530.7800000000007</v>
      </c>
      <c r="J30" s="125"/>
      <c r="K30" s="108"/>
      <c r="L30" s="200"/>
      <c r="M30" s="199"/>
      <c r="N30" s="82"/>
    </row>
    <row r="31" spans="1:15" s="79" customFormat="1" ht="30" customHeight="1" x14ac:dyDescent="0.45">
      <c r="A31" s="122">
        <v>45812</v>
      </c>
      <c r="B31" s="123" t="s">
        <v>267</v>
      </c>
      <c r="C31" s="128" t="s">
        <v>268</v>
      </c>
      <c r="D31" s="219" t="s">
        <v>117</v>
      </c>
      <c r="E31" s="220"/>
      <c r="F31" s="221"/>
      <c r="G31" s="125" t="s">
        <v>116</v>
      </c>
      <c r="H31" s="126" t="s">
        <v>117</v>
      </c>
      <c r="I31" s="143">
        <v>296.2</v>
      </c>
      <c r="J31" s="125"/>
      <c r="K31" s="98"/>
      <c r="L31" s="200"/>
      <c r="M31" s="199"/>
      <c r="N31" s="71"/>
      <c r="O31" s="72"/>
    </row>
    <row r="32" spans="1:15" s="79" customFormat="1" ht="30" customHeight="1" x14ac:dyDescent="0.45">
      <c r="A32" s="122">
        <v>45812</v>
      </c>
      <c r="B32" s="123" t="s">
        <v>269</v>
      </c>
      <c r="C32" s="128" t="s">
        <v>231</v>
      </c>
      <c r="D32" s="219" t="s">
        <v>513</v>
      </c>
      <c r="E32" s="220"/>
      <c r="F32" s="221"/>
      <c r="G32" s="129" t="s">
        <v>127</v>
      </c>
      <c r="H32" s="126" t="s">
        <v>128</v>
      </c>
      <c r="I32" s="144">
        <v>1792.43</v>
      </c>
      <c r="J32" s="125"/>
      <c r="K32" s="98"/>
      <c r="L32" s="24"/>
      <c r="M32" s="119"/>
      <c r="N32" s="73"/>
      <c r="O32" s="74"/>
    </row>
    <row r="33" spans="1:15" s="81" customFormat="1" ht="30" customHeight="1" x14ac:dyDescent="0.45">
      <c r="A33" s="122">
        <v>45813</v>
      </c>
      <c r="B33" s="123" t="s">
        <v>270</v>
      </c>
      <c r="C33" s="97" t="s">
        <v>271</v>
      </c>
      <c r="D33" s="219" t="s">
        <v>112</v>
      </c>
      <c r="E33" s="220"/>
      <c r="F33" s="221"/>
      <c r="G33" s="129" t="s">
        <v>23</v>
      </c>
      <c r="H33" s="126" t="s">
        <v>111</v>
      </c>
      <c r="I33" s="144">
        <v>5178.04</v>
      </c>
      <c r="J33" s="131"/>
      <c r="K33" s="98"/>
      <c r="L33" s="60"/>
      <c r="M33" s="119"/>
      <c r="N33" s="73"/>
      <c r="O33" s="75"/>
    </row>
    <row r="34" spans="1:15" s="81" customFormat="1" ht="30" customHeight="1" x14ac:dyDescent="0.25">
      <c r="A34" s="122">
        <v>45813</v>
      </c>
      <c r="B34" s="123" t="s">
        <v>270</v>
      </c>
      <c r="C34" s="128" t="s">
        <v>272</v>
      </c>
      <c r="D34" s="219" t="s">
        <v>112</v>
      </c>
      <c r="E34" s="220"/>
      <c r="F34" s="221"/>
      <c r="G34" s="125" t="s">
        <v>23</v>
      </c>
      <c r="H34" s="126" t="s">
        <v>111</v>
      </c>
      <c r="I34" s="145">
        <v>4011.76</v>
      </c>
      <c r="J34" s="125"/>
      <c r="K34" s="101"/>
      <c r="L34" s="54"/>
      <c r="M34" s="119"/>
      <c r="N34" s="103"/>
      <c r="O34" s="75"/>
    </row>
    <row r="35" spans="1:15" s="79" customFormat="1" ht="30" customHeight="1" x14ac:dyDescent="0.45">
      <c r="A35" s="122">
        <v>45813</v>
      </c>
      <c r="B35" s="123" t="s">
        <v>270</v>
      </c>
      <c r="C35" s="97" t="s">
        <v>273</v>
      </c>
      <c r="D35" s="219" t="s">
        <v>112</v>
      </c>
      <c r="E35" s="220"/>
      <c r="F35" s="221"/>
      <c r="G35" s="125" t="s">
        <v>23</v>
      </c>
      <c r="H35" s="123" t="s">
        <v>111</v>
      </c>
      <c r="I35" s="143">
        <v>6287.07</v>
      </c>
      <c r="J35" s="125"/>
      <c r="K35" s="98"/>
      <c r="L35" s="24"/>
      <c r="M35" s="119"/>
      <c r="N35" s="73"/>
      <c r="O35" s="74"/>
    </row>
    <row r="36" spans="1:15" s="79" customFormat="1" ht="30" customHeight="1" x14ac:dyDescent="0.45">
      <c r="A36" s="122">
        <v>45813</v>
      </c>
      <c r="B36" s="123" t="s">
        <v>270</v>
      </c>
      <c r="C36" s="97" t="s">
        <v>274</v>
      </c>
      <c r="D36" s="219" t="s">
        <v>112</v>
      </c>
      <c r="E36" s="220"/>
      <c r="F36" s="221"/>
      <c r="G36" s="126" t="s">
        <v>23</v>
      </c>
      <c r="H36" s="126" t="s">
        <v>111</v>
      </c>
      <c r="I36" s="143">
        <v>5633.9</v>
      </c>
      <c r="J36" s="125"/>
      <c r="K36" s="98"/>
      <c r="L36" s="24"/>
      <c r="M36" s="119"/>
      <c r="N36" s="73"/>
      <c r="O36" s="74"/>
    </row>
    <row r="37" spans="1:15" s="79" customFormat="1" ht="30" customHeight="1" x14ac:dyDescent="0.45">
      <c r="A37" s="122">
        <v>45813</v>
      </c>
      <c r="B37" s="123" t="s">
        <v>270</v>
      </c>
      <c r="C37" s="97" t="s">
        <v>275</v>
      </c>
      <c r="D37" s="219" t="s">
        <v>112</v>
      </c>
      <c r="E37" s="220"/>
      <c r="F37" s="221"/>
      <c r="G37" s="125" t="s">
        <v>23</v>
      </c>
      <c r="H37" s="126" t="s">
        <v>111</v>
      </c>
      <c r="I37" s="143">
        <v>4025.06</v>
      </c>
      <c r="J37" s="125"/>
      <c r="K37" s="117"/>
      <c r="L37" s="24"/>
      <c r="M37" s="119"/>
      <c r="N37" s="73"/>
      <c r="O37" s="72"/>
    </row>
    <row r="38" spans="1:15" s="79" customFormat="1" ht="30" customHeight="1" x14ac:dyDescent="0.45">
      <c r="A38" s="122">
        <v>45813</v>
      </c>
      <c r="B38" s="123" t="s">
        <v>276</v>
      </c>
      <c r="C38" s="97" t="s">
        <v>277</v>
      </c>
      <c r="D38" s="219" t="s">
        <v>117</v>
      </c>
      <c r="E38" s="220"/>
      <c r="F38" s="221"/>
      <c r="G38" s="125" t="s">
        <v>116</v>
      </c>
      <c r="H38" s="126" t="s">
        <v>117</v>
      </c>
      <c r="I38" s="143">
        <v>334.5</v>
      </c>
      <c r="J38" s="125"/>
      <c r="K38" s="117"/>
      <c r="L38" s="24"/>
      <c r="M38" s="119"/>
      <c r="N38" s="73"/>
      <c r="O38" s="72"/>
    </row>
    <row r="39" spans="1:15" s="81" customFormat="1" ht="60" customHeight="1" x14ac:dyDescent="0.25">
      <c r="A39" s="122">
        <v>45813</v>
      </c>
      <c r="B39" s="123" t="s">
        <v>270</v>
      </c>
      <c r="C39" s="97" t="s">
        <v>271</v>
      </c>
      <c r="D39" s="225" t="s">
        <v>247</v>
      </c>
      <c r="E39" s="226"/>
      <c r="F39" s="227"/>
      <c r="G39" s="126" t="s">
        <v>23</v>
      </c>
      <c r="H39" s="126" t="s">
        <v>111</v>
      </c>
      <c r="I39" s="143">
        <v>2219.16</v>
      </c>
      <c r="J39" s="125"/>
      <c r="K39" s="198"/>
      <c r="L39" s="54"/>
      <c r="M39" s="119"/>
      <c r="N39" s="103"/>
      <c r="O39" s="104"/>
    </row>
    <row r="40" spans="1:15" s="81" customFormat="1" ht="30" customHeight="1" x14ac:dyDescent="0.25">
      <c r="A40" s="122">
        <v>45813</v>
      </c>
      <c r="B40" s="123" t="s">
        <v>278</v>
      </c>
      <c r="C40" s="130" t="s">
        <v>218</v>
      </c>
      <c r="D40" s="219" t="s">
        <v>117</v>
      </c>
      <c r="E40" s="220"/>
      <c r="F40" s="221"/>
      <c r="G40" s="125" t="s">
        <v>116</v>
      </c>
      <c r="H40" s="126" t="s">
        <v>117</v>
      </c>
      <c r="I40" s="143">
        <v>2140</v>
      </c>
      <c r="J40" s="125"/>
      <c r="K40" s="198"/>
      <c r="L40" s="54"/>
      <c r="M40" s="119"/>
      <c r="N40" s="103"/>
      <c r="O40" s="104"/>
    </row>
    <row r="41" spans="1:15" s="79" customFormat="1" ht="30" customHeight="1" x14ac:dyDescent="0.45">
      <c r="A41" s="122">
        <v>45813</v>
      </c>
      <c r="B41" s="123" t="s">
        <v>279</v>
      </c>
      <c r="C41" s="97" t="s">
        <v>280</v>
      </c>
      <c r="D41" s="219" t="s">
        <v>165</v>
      </c>
      <c r="E41" s="220"/>
      <c r="F41" s="224"/>
      <c r="G41" s="129" t="s">
        <v>127</v>
      </c>
      <c r="H41" s="126" t="s">
        <v>128</v>
      </c>
      <c r="I41" s="143">
        <v>708.3</v>
      </c>
      <c r="J41" s="125"/>
      <c r="K41" s="117"/>
      <c r="L41" s="24"/>
      <c r="M41" s="201"/>
      <c r="N41" s="199"/>
    </row>
    <row r="42" spans="1:15" s="81" customFormat="1" ht="30" customHeight="1" x14ac:dyDescent="0.25">
      <c r="A42" s="122">
        <v>45813</v>
      </c>
      <c r="B42" s="123" t="s">
        <v>281</v>
      </c>
      <c r="C42" s="97" t="s">
        <v>134</v>
      </c>
      <c r="D42" s="219" t="s">
        <v>223</v>
      </c>
      <c r="E42" s="220"/>
      <c r="F42" s="221"/>
      <c r="G42" s="125" t="s">
        <v>132</v>
      </c>
      <c r="H42" s="126" t="s">
        <v>114</v>
      </c>
      <c r="I42" s="143">
        <v>3051.2</v>
      </c>
      <c r="J42" s="125"/>
      <c r="K42" s="108"/>
      <c r="L42" s="54"/>
      <c r="M42" s="201"/>
      <c r="N42" s="199"/>
    </row>
    <row r="43" spans="1:15" s="79" customFormat="1" ht="30" customHeight="1" x14ac:dyDescent="0.45">
      <c r="A43" s="122">
        <v>45814</v>
      </c>
      <c r="B43" s="123" t="s">
        <v>282</v>
      </c>
      <c r="C43" s="97" t="s">
        <v>21</v>
      </c>
      <c r="D43" s="219" t="s">
        <v>283</v>
      </c>
      <c r="E43" s="220"/>
      <c r="F43" s="221"/>
      <c r="G43" s="125" t="s">
        <v>23</v>
      </c>
      <c r="H43" s="126" t="s">
        <v>111</v>
      </c>
      <c r="I43" s="144">
        <f>779404.15-I44-I45</f>
        <v>706067.9</v>
      </c>
      <c r="J43" s="125"/>
      <c r="K43" s="198"/>
      <c r="L43" s="24"/>
      <c r="M43" s="201"/>
      <c r="N43" s="73"/>
    </row>
    <row r="44" spans="1:15" s="79" customFormat="1" ht="30" customHeight="1" x14ac:dyDescent="0.45">
      <c r="A44" s="122">
        <v>45814</v>
      </c>
      <c r="B44" s="123" t="s">
        <v>282</v>
      </c>
      <c r="C44" s="97" t="s">
        <v>21</v>
      </c>
      <c r="D44" s="219" t="s">
        <v>515</v>
      </c>
      <c r="E44" s="220"/>
      <c r="F44" s="221"/>
      <c r="G44" s="125" t="s">
        <v>23</v>
      </c>
      <c r="H44" s="126" t="s">
        <v>111</v>
      </c>
      <c r="I44" s="144">
        <f>6805.36+4089.24+23463.22+25148.01+5944.32</f>
        <v>65450.15</v>
      </c>
      <c r="J44" s="136"/>
      <c r="K44" s="198"/>
      <c r="L44" s="24"/>
      <c r="M44" s="201"/>
      <c r="N44" s="78"/>
    </row>
    <row r="45" spans="1:15" s="79" customFormat="1" ht="30" customHeight="1" x14ac:dyDescent="0.45">
      <c r="A45" s="122">
        <v>45814</v>
      </c>
      <c r="B45" s="123" t="s">
        <v>282</v>
      </c>
      <c r="C45" s="97" t="s">
        <v>21</v>
      </c>
      <c r="D45" s="219" t="s">
        <v>516</v>
      </c>
      <c r="E45" s="220"/>
      <c r="F45" s="221"/>
      <c r="G45" s="126" t="s">
        <v>23</v>
      </c>
      <c r="H45" s="126" t="s">
        <v>111</v>
      </c>
      <c r="I45" s="144">
        <v>7886.1</v>
      </c>
      <c r="J45" s="125"/>
      <c r="K45" s="198"/>
      <c r="L45" s="24"/>
      <c r="M45" s="201"/>
      <c r="N45" s="78"/>
    </row>
    <row r="46" spans="1:15" s="81" customFormat="1" ht="30" customHeight="1" x14ac:dyDescent="0.45">
      <c r="A46" s="122">
        <v>45814</v>
      </c>
      <c r="B46" s="123" t="s">
        <v>108</v>
      </c>
      <c r="C46" s="97" t="s">
        <v>272</v>
      </c>
      <c r="D46" s="219" t="s">
        <v>110</v>
      </c>
      <c r="E46" s="220"/>
      <c r="F46" s="224"/>
      <c r="G46" s="126" t="s">
        <v>23</v>
      </c>
      <c r="H46" s="126" t="s">
        <v>111</v>
      </c>
      <c r="I46" s="143">
        <v>325.60000000000002</v>
      </c>
      <c r="J46" s="125"/>
      <c r="K46" s="117"/>
      <c r="L46" s="54"/>
      <c r="M46" s="119"/>
      <c r="N46" s="82"/>
    </row>
    <row r="47" spans="1:15" s="81" customFormat="1" ht="30" customHeight="1" x14ac:dyDescent="0.25">
      <c r="A47" s="122">
        <v>45814</v>
      </c>
      <c r="B47" s="123" t="s">
        <v>108</v>
      </c>
      <c r="C47" s="128" t="s">
        <v>275</v>
      </c>
      <c r="D47" s="219" t="s">
        <v>110</v>
      </c>
      <c r="E47" s="220"/>
      <c r="F47" s="224"/>
      <c r="G47" s="126" t="s">
        <v>23</v>
      </c>
      <c r="H47" s="126" t="s">
        <v>111</v>
      </c>
      <c r="I47" s="144">
        <v>325.64999999999998</v>
      </c>
      <c r="J47" s="125"/>
      <c r="K47" s="108"/>
      <c r="L47" s="54"/>
      <c r="M47" s="119"/>
      <c r="N47" s="82"/>
    </row>
    <row r="48" spans="1:15" s="79" customFormat="1" ht="30" customHeight="1" x14ac:dyDescent="0.45">
      <c r="A48" s="122">
        <v>45814</v>
      </c>
      <c r="B48" s="123" t="s">
        <v>108</v>
      </c>
      <c r="C48" s="128" t="s">
        <v>274</v>
      </c>
      <c r="D48" s="219" t="s">
        <v>110</v>
      </c>
      <c r="E48" s="220"/>
      <c r="F48" s="224"/>
      <c r="G48" s="126" t="s">
        <v>23</v>
      </c>
      <c r="H48" s="126" t="s">
        <v>111</v>
      </c>
      <c r="I48" s="144">
        <v>466.05</v>
      </c>
      <c r="J48" s="125"/>
      <c r="K48" s="108"/>
      <c r="L48" s="24"/>
      <c r="M48" s="119"/>
      <c r="N48" s="78"/>
    </row>
    <row r="49" spans="1:220" s="79" customFormat="1" ht="30" customHeight="1" x14ac:dyDescent="0.45">
      <c r="A49" s="122">
        <v>45814</v>
      </c>
      <c r="B49" s="123" t="s">
        <v>108</v>
      </c>
      <c r="C49" s="97" t="s">
        <v>273</v>
      </c>
      <c r="D49" s="219" t="s">
        <v>110</v>
      </c>
      <c r="E49" s="220"/>
      <c r="F49" s="224"/>
      <c r="G49" s="126" t="s">
        <v>23</v>
      </c>
      <c r="H49" s="126" t="s">
        <v>111</v>
      </c>
      <c r="I49" s="144">
        <v>449.01</v>
      </c>
      <c r="J49" s="125"/>
      <c r="K49" s="24"/>
      <c r="L49" s="24"/>
      <c r="M49" s="119"/>
      <c r="N49" s="78"/>
    </row>
    <row r="50" spans="1:220" s="81" customFormat="1" ht="30" customHeight="1" x14ac:dyDescent="0.25">
      <c r="A50" s="122">
        <v>45814</v>
      </c>
      <c r="B50" s="123" t="s">
        <v>284</v>
      </c>
      <c r="C50" s="128" t="s">
        <v>46</v>
      </c>
      <c r="D50" s="219" t="s">
        <v>115</v>
      </c>
      <c r="E50" s="220"/>
      <c r="F50" s="224"/>
      <c r="G50" s="126" t="s">
        <v>116</v>
      </c>
      <c r="H50" s="125" t="s">
        <v>117</v>
      </c>
      <c r="I50" s="144">
        <v>354.24</v>
      </c>
      <c r="J50" s="125"/>
      <c r="K50" s="198"/>
      <c r="L50" s="54"/>
      <c r="M50" s="119"/>
      <c r="N50" s="82"/>
    </row>
    <row r="51" spans="1:220" s="81" customFormat="1" ht="30" customHeight="1" x14ac:dyDescent="0.25">
      <c r="A51" s="122">
        <v>45814</v>
      </c>
      <c r="B51" s="123" t="s">
        <v>285</v>
      </c>
      <c r="C51" s="97" t="s">
        <v>46</v>
      </c>
      <c r="D51" s="219" t="s">
        <v>115</v>
      </c>
      <c r="E51" s="220"/>
      <c r="F51" s="224"/>
      <c r="G51" s="126" t="s">
        <v>116</v>
      </c>
      <c r="H51" s="126" t="s">
        <v>117</v>
      </c>
      <c r="I51" s="143">
        <v>299.89999999999998</v>
      </c>
      <c r="J51" s="125"/>
      <c r="K51" s="198"/>
      <c r="L51" s="54"/>
      <c r="M51" s="54"/>
      <c r="N51" s="105"/>
    </row>
    <row r="52" spans="1:220" s="81" customFormat="1" ht="30" customHeight="1" x14ac:dyDescent="0.25">
      <c r="A52" s="122">
        <v>45814</v>
      </c>
      <c r="B52" s="123" t="s">
        <v>286</v>
      </c>
      <c r="C52" s="128" t="s">
        <v>21</v>
      </c>
      <c r="D52" s="219" t="s">
        <v>287</v>
      </c>
      <c r="E52" s="220"/>
      <c r="F52" s="221"/>
      <c r="G52" s="125" t="s">
        <v>23</v>
      </c>
      <c r="H52" s="126" t="s">
        <v>111</v>
      </c>
      <c r="I52" s="143">
        <v>890.19</v>
      </c>
      <c r="J52" s="125"/>
      <c r="K52" s="198"/>
      <c r="L52" s="54"/>
      <c r="M52" s="91"/>
      <c r="N52" s="105"/>
    </row>
    <row r="53" spans="1:220" s="81" customFormat="1" ht="60" customHeight="1" x14ac:dyDescent="0.25">
      <c r="A53" s="122">
        <v>45814</v>
      </c>
      <c r="B53" s="123" t="s">
        <v>286</v>
      </c>
      <c r="C53" s="128" t="s">
        <v>135</v>
      </c>
      <c r="D53" s="219" t="s">
        <v>136</v>
      </c>
      <c r="E53" s="220"/>
      <c r="F53" s="221"/>
      <c r="G53" s="125" t="s">
        <v>23</v>
      </c>
      <c r="H53" s="126" t="s">
        <v>111</v>
      </c>
      <c r="I53" s="143">
        <v>331.16</v>
      </c>
      <c r="J53" s="125"/>
      <c r="K53" s="101"/>
      <c r="L53" s="54"/>
      <c r="M53" s="91"/>
      <c r="N53" s="82"/>
    </row>
    <row r="54" spans="1:220" s="81" customFormat="1" ht="30" customHeight="1" x14ac:dyDescent="0.25">
      <c r="A54" s="122">
        <v>45814</v>
      </c>
      <c r="B54" s="123" t="s">
        <v>286</v>
      </c>
      <c r="C54" s="97" t="s">
        <v>21</v>
      </c>
      <c r="D54" s="219" t="s">
        <v>288</v>
      </c>
      <c r="E54" s="220"/>
      <c r="F54" s="221"/>
      <c r="G54" s="125" t="s">
        <v>23</v>
      </c>
      <c r="H54" s="126" t="s">
        <v>111</v>
      </c>
      <c r="I54" s="143">
        <v>3555.54</v>
      </c>
      <c r="J54" s="125"/>
      <c r="K54" s="101"/>
      <c r="L54" s="54"/>
      <c r="M54" s="119"/>
      <c r="N54" s="82"/>
      <c r="GB54" s="76"/>
      <c r="GC54" s="76"/>
      <c r="GD54" s="76"/>
      <c r="GE54" s="76"/>
      <c r="GF54" s="76"/>
      <c r="GG54" s="76"/>
      <c r="GH54" s="76"/>
      <c r="GI54" s="76"/>
      <c r="GJ54" s="76"/>
      <c r="GK54" s="76"/>
      <c r="GL54" s="76"/>
      <c r="GM54" s="76"/>
      <c r="GN54" s="76"/>
      <c r="GO54" s="76"/>
      <c r="GP54" s="76"/>
      <c r="GQ54" s="76"/>
      <c r="GR54" s="76"/>
      <c r="GS54" s="76"/>
      <c r="GT54" s="76"/>
      <c r="GU54" s="76"/>
      <c r="GV54" s="76"/>
      <c r="GW54" s="76"/>
      <c r="GX54" s="76"/>
      <c r="GY54" s="76"/>
      <c r="GZ54" s="76"/>
      <c r="HA54" s="76"/>
      <c r="HB54" s="76"/>
      <c r="HC54" s="76"/>
      <c r="HD54" s="76"/>
      <c r="HE54" s="76"/>
      <c r="HF54" s="76"/>
      <c r="HG54" s="76"/>
      <c r="HH54" s="76"/>
      <c r="HI54" s="76"/>
      <c r="HJ54" s="76"/>
      <c r="HK54" s="76"/>
      <c r="HL54" s="76"/>
    </row>
    <row r="55" spans="1:220" s="81" customFormat="1" ht="30" customHeight="1" x14ac:dyDescent="0.25">
      <c r="A55" s="122">
        <v>45814</v>
      </c>
      <c r="B55" s="123" t="s">
        <v>286</v>
      </c>
      <c r="C55" s="97" t="s">
        <v>137</v>
      </c>
      <c r="D55" s="219" t="s">
        <v>289</v>
      </c>
      <c r="E55" s="220"/>
      <c r="F55" s="221"/>
      <c r="G55" s="125" t="s">
        <v>23</v>
      </c>
      <c r="H55" s="126" t="s">
        <v>111</v>
      </c>
      <c r="I55" s="143">
        <v>205.45</v>
      </c>
      <c r="J55" s="125"/>
      <c r="K55" s="101"/>
      <c r="L55" s="54"/>
      <c r="M55" s="119"/>
      <c r="N55" s="82"/>
      <c r="GB55" s="76"/>
      <c r="GC55" s="76"/>
      <c r="GD55" s="76"/>
      <c r="GE55" s="76"/>
      <c r="GF55" s="76"/>
      <c r="GG55" s="76"/>
      <c r="GH55" s="76"/>
      <c r="GI55" s="76"/>
      <c r="GJ55" s="76"/>
      <c r="GK55" s="76"/>
      <c r="GL55" s="76"/>
      <c r="GM55" s="76"/>
      <c r="GN55" s="76"/>
      <c r="GO55" s="76"/>
      <c r="GP55" s="76"/>
      <c r="GQ55" s="76"/>
      <c r="GR55" s="76"/>
      <c r="GS55" s="76"/>
      <c r="GT55" s="76"/>
      <c r="GU55" s="76"/>
      <c r="GV55" s="76"/>
      <c r="GW55" s="76"/>
      <c r="GX55" s="76"/>
      <c r="GY55" s="76"/>
      <c r="GZ55" s="76"/>
      <c r="HA55" s="76"/>
      <c r="HB55" s="76"/>
      <c r="HC55" s="76"/>
      <c r="HD55" s="76"/>
      <c r="HE55" s="76"/>
      <c r="HF55" s="76"/>
      <c r="HG55" s="76"/>
      <c r="HH55" s="76"/>
      <c r="HI55" s="76"/>
      <c r="HJ55" s="76"/>
      <c r="HK55" s="76"/>
      <c r="HL55" s="76"/>
    </row>
    <row r="56" spans="1:220" s="81" customFormat="1" ht="30" customHeight="1" x14ac:dyDescent="0.25">
      <c r="A56" s="122">
        <v>45814</v>
      </c>
      <c r="B56" s="123" t="s">
        <v>286</v>
      </c>
      <c r="C56" s="97" t="s">
        <v>137</v>
      </c>
      <c r="D56" s="219" t="s">
        <v>290</v>
      </c>
      <c r="E56" s="220"/>
      <c r="F56" s="221"/>
      <c r="G56" s="125" t="s">
        <v>23</v>
      </c>
      <c r="H56" s="126" t="s">
        <v>111</v>
      </c>
      <c r="I56" s="143">
        <v>1757.47</v>
      </c>
      <c r="J56" s="125"/>
      <c r="K56" s="101"/>
      <c r="L56" s="54"/>
      <c r="M56" s="119"/>
      <c r="N56" s="82"/>
      <c r="GB56" s="76"/>
      <c r="GC56" s="76"/>
      <c r="GD56" s="76"/>
      <c r="GE56" s="76"/>
      <c r="GF56" s="76"/>
      <c r="GG56" s="76"/>
      <c r="GH56" s="76"/>
      <c r="GI56" s="76"/>
      <c r="GJ56" s="76"/>
      <c r="GK56" s="76"/>
      <c r="GL56" s="76"/>
      <c r="GM56" s="76"/>
      <c r="GN56" s="76"/>
      <c r="GO56" s="76"/>
      <c r="GP56" s="76"/>
      <c r="GQ56" s="76"/>
      <c r="GR56" s="76"/>
      <c r="GS56" s="76"/>
      <c r="GT56" s="76"/>
      <c r="GU56" s="76"/>
      <c r="GV56" s="76"/>
      <c r="GW56" s="76"/>
      <c r="GX56" s="76"/>
      <c r="GY56" s="76"/>
      <c r="GZ56" s="76"/>
      <c r="HA56" s="76"/>
      <c r="HB56" s="76"/>
      <c r="HC56" s="76"/>
      <c r="HD56" s="76"/>
      <c r="HE56" s="76"/>
      <c r="HF56" s="76"/>
      <c r="HG56" s="76"/>
      <c r="HH56" s="76"/>
      <c r="HI56" s="76"/>
      <c r="HJ56" s="76"/>
      <c r="HK56" s="76"/>
      <c r="HL56" s="76"/>
    </row>
    <row r="57" spans="1:220" s="81" customFormat="1" ht="30" customHeight="1" x14ac:dyDescent="0.25">
      <c r="A57" s="122">
        <v>45814</v>
      </c>
      <c r="B57" s="123" t="s">
        <v>286</v>
      </c>
      <c r="C57" s="97" t="s">
        <v>137</v>
      </c>
      <c r="D57" s="219" t="s">
        <v>291</v>
      </c>
      <c r="E57" s="220"/>
      <c r="F57" s="221"/>
      <c r="G57" s="125" t="s">
        <v>23</v>
      </c>
      <c r="H57" s="126" t="s">
        <v>111</v>
      </c>
      <c r="I57" s="143">
        <v>6039.01</v>
      </c>
      <c r="J57" s="125"/>
      <c r="K57" s="101"/>
      <c r="L57" s="54"/>
      <c r="M57" s="119"/>
      <c r="N57" s="82"/>
      <c r="GB57" s="76"/>
      <c r="GC57" s="76"/>
      <c r="GD57" s="76"/>
      <c r="GE57" s="76"/>
      <c r="GF57" s="76"/>
      <c r="GG57" s="76"/>
      <c r="GH57" s="76"/>
      <c r="GI57" s="76"/>
      <c r="GJ57" s="76"/>
      <c r="GK57" s="76"/>
      <c r="GL57" s="76"/>
      <c r="GM57" s="76"/>
      <c r="GN57" s="76"/>
      <c r="GO57" s="76"/>
      <c r="GP57" s="76"/>
      <c r="GQ57" s="76"/>
      <c r="GR57" s="76"/>
      <c r="GS57" s="76"/>
      <c r="GT57" s="76"/>
      <c r="GU57" s="76"/>
      <c r="GV57" s="76"/>
      <c r="GW57" s="76"/>
      <c r="GX57" s="76"/>
      <c r="GY57" s="76"/>
      <c r="GZ57" s="76"/>
      <c r="HA57" s="76"/>
      <c r="HB57" s="76"/>
      <c r="HC57" s="76"/>
      <c r="HD57" s="76"/>
      <c r="HE57" s="76"/>
      <c r="HF57" s="76"/>
      <c r="HG57" s="76"/>
      <c r="HH57" s="76"/>
      <c r="HI57" s="76"/>
      <c r="HJ57" s="76"/>
      <c r="HK57" s="76"/>
      <c r="HL57" s="76"/>
    </row>
    <row r="58" spans="1:220" s="81" customFormat="1" ht="30" customHeight="1" x14ac:dyDescent="0.25">
      <c r="A58" s="122">
        <v>45817</v>
      </c>
      <c r="B58" s="123" t="s">
        <v>292</v>
      </c>
      <c r="C58" s="97" t="s">
        <v>46</v>
      </c>
      <c r="D58" s="219" t="s">
        <v>115</v>
      </c>
      <c r="E58" s="220"/>
      <c r="F58" s="224"/>
      <c r="G58" s="125" t="s">
        <v>116</v>
      </c>
      <c r="H58" s="126" t="s">
        <v>117</v>
      </c>
      <c r="I58" s="143">
        <v>1700</v>
      </c>
      <c r="J58" s="125"/>
      <c r="K58" s="101"/>
      <c r="L58" s="54"/>
      <c r="M58" s="119"/>
      <c r="N58" s="82"/>
      <c r="GB58" s="76"/>
      <c r="GC58" s="76"/>
      <c r="GD58" s="76"/>
      <c r="GE58" s="76"/>
      <c r="GF58" s="76"/>
      <c r="GG58" s="76"/>
      <c r="GH58" s="76"/>
      <c r="GI58" s="76"/>
      <c r="GJ58" s="76"/>
      <c r="GK58" s="76"/>
      <c r="GL58" s="76"/>
      <c r="GM58" s="76"/>
      <c r="GN58" s="76"/>
      <c r="GO58" s="76"/>
      <c r="GP58" s="76"/>
      <c r="GQ58" s="76"/>
      <c r="GR58" s="76"/>
      <c r="GS58" s="76"/>
      <c r="GT58" s="76"/>
      <c r="GU58" s="76"/>
      <c r="GV58" s="76"/>
      <c r="GW58" s="76"/>
      <c r="GX58" s="76"/>
      <c r="GY58" s="76"/>
      <c r="GZ58" s="76"/>
      <c r="HA58" s="76"/>
      <c r="HB58" s="76"/>
      <c r="HC58" s="76"/>
      <c r="HD58" s="76"/>
      <c r="HE58" s="76"/>
      <c r="HF58" s="76"/>
      <c r="HG58" s="76"/>
      <c r="HH58" s="76"/>
      <c r="HI58" s="76"/>
      <c r="HJ58" s="76"/>
      <c r="HK58" s="76"/>
      <c r="HL58" s="76"/>
    </row>
    <row r="59" spans="1:220" s="81" customFormat="1" ht="30" customHeight="1" x14ac:dyDescent="0.25">
      <c r="A59" s="122">
        <v>45817</v>
      </c>
      <c r="B59" s="123" t="s">
        <v>293</v>
      </c>
      <c r="C59" s="97" t="s">
        <v>46</v>
      </c>
      <c r="D59" s="219" t="s">
        <v>115</v>
      </c>
      <c r="E59" s="220"/>
      <c r="F59" s="224"/>
      <c r="G59" s="125" t="s">
        <v>116</v>
      </c>
      <c r="H59" s="126" t="s">
        <v>117</v>
      </c>
      <c r="I59" s="143">
        <v>30.68</v>
      </c>
      <c r="J59" s="125"/>
      <c r="K59" s="101"/>
      <c r="L59" s="54"/>
      <c r="M59" s="119"/>
      <c r="N59" s="82"/>
      <c r="GB59" s="76"/>
      <c r="GC59" s="76"/>
      <c r="GD59" s="76"/>
      <c r="GE59" s="76"/>
      <c r="GF59" s="76"/>
      <c r="GG59" s="76"/>
      <c r="GH59" s="76"/>
      <c r="GI59" s="76"/>
      <c r="GJ59" s="76"/>
      <c r="GK59" s="76"/>
      <c r="GL59" s="76"/>
      <c r="GM59" s="76"/>
      <c r="GN59" s="76"/>
      <c r="GO59" s="76"/>
      <c r="GP59" s="76"/>
      <c r="GQ59" s="76"/>
      <c r="GR59" s="76"/>
      <c r="GS59" s="76"/>
      <c r="GT59" s="76"/>
      <c r="GU59" s="76"/>
      <c r="GV59" s="76"/>
      <c r="GW59" s="76"/>
      <c r="GX59" s="76"/>
      <c r="GY59" s="76"/>
      <c r="GZ59" s="76"/>
      <c r="HA59" s="76"/>
      <c r="HB59" s="76"/>
      <c r="HC59" s="76"/>
      <c r="HD59" s="76"/>
      <c r="HE59" s="76"/>
      <c r="HF59" s="76"/>
      <c r="HG59" s="76"/>
      <c r="HH59" s="76"/>
      <c r="HI59" s="76"/>
      <c r="HJ59" s="76"/>
      <c r="HK59" s="76"/>
      <c r="HL59" s="76"/>
    </row>
    <row r="60" spans="1:220" s="81" customFormat="1" ht="30" customHeight="1" x14ac:dyDescent="0.25">
      <c r="A60" s="122">
        <v>45817</v>
      </c>
      <c r="B60" s="123" t="s">
        <v>294</v>
      </c>
      <c r="C60" s="97" t="s">
        <v>46</v>
      </c>
      <c r="D60" s="219" t="s">
        <v>115</v>
      </c>
      <c r="E60" s="220"/>
      <c r="F60" s="224"/>
      <c r="G60" s="125" t="s">
        <v>116</v>
      </c>
      <c r="H60" s="126" t="s">
        <v>117</v>
      </c>
      <c r="I60" s="143">
        <v>1252.58</v>
      </c>
      <c r="J60" s="125"/>
      <c r="K60" s="101"/>
      <c r="L60" s="54"/>
      <c r="M60" s="119"/>
      <c r="N60" s="82"/>
      <c r="GB60" s="76"/>
      <c r="GC60" s="76"/>
      <c r="GD60" s="76"/>
      <c r="GE60" s="76"/>
      <c r="GF60" s="76"/>
      <c r="GG60" s="76"/>
      <c r="GH60" s="76"/>
      <c r="GI60" s="76"/>
      <c r="GJ60" s="76"/>
      <c r="GK60" s="76"/>
      <c r="GL60" s="76"/>
      <c r="GM60" s="76"/>
      <c r="GN60" s="76"/>
      <c r="GO60" s="76"/>
      <c r="GP60" s="76"/>
      <c r="GQ60" s="76"/>
      <c r="GR60" s="76"/>
      <c r="GS60" s="76"/>
      <c r="GT60" s="76"/>
      <c r="GU60" s="76"/>
      <c r="GV60" s="76"/>
      <c r="GW60" s="76"/>
      <c r="GX60" s="76"/>
      <c r="GY60" s="76"/>
      <c r="GZ60" s="76"/>
      <c r="HA60" s="76"/>
      <c r="HB60" s="76"/>
      <c r="HC60" s="76"/>
      <c r="HD60" s="76"/>
      <c r="HE60" s="76"/>
      <c r="HF60" s="76"/>
      <c r="HG60" s="76"/>
      <c r="HH60" s="76"/>
      <c r="HI60" s="76"/>
      <c r="HJ60" s="76"/>
      <c r="HK60" s="76"/>
      <c r="HL60" s="76"/>
    </row>
    <row r="61" spans="1:220" s="81" customFormat="1" ht="30" customHeight="1" x14ac:dyDescent="0.25">
      <c r="A61" s="122">
        <v>45817</v>
      </c>
      <c r="B61" s="123" t="s">
        <v>295</v>
      </c>
      <c r="C61" s="97" t="s">
        <v>46</v>
      </c>
      <c r="D61" s="219" t="s">
        <v>115</v>
      </c>
      <c r="E61" s="220"/>
      <c r="F61" s="224"/>
      <c r="G61" s="125" t="s">
        <v>116</v>
      </c>
      <c r="H61" s="126" t="s">
        <v>117</v>
      </c>
      <c r="I61" s="143">
        <v>2294.88</v>
      </c>
      <c r="J61" s="125"/>
      <c r="K61" s="101"/>
      <c r="L61" s="54"/>
      <c r="M61" s="119"/>
      <c r="N61" s="82"/>
      <c r="GB61" s="76"/>
      <c r="GC61" s="76"/>
      <c r="GD61" s="76"/>
      <c r="GE61" s="76"/>
      <c r="GF61" s="76"/>
      <c r="GG61" s="76"/>
      <c r="GH61" s="76"/>
      <c r="GI61" s="76"/>
      <c r="GJ61" s="76"/>
      <c r="GK61" s="76"/>
      <c r="GL61" s="76"/>
      <c r="GM61" s="76"/>
      <c r="GN61" s="76"/>
      <c r="GO61" s="76"/>
      <c r="GP61" s="76"/>
      <c r="GQ61" s="76"/>
      <c r="GR61" s="76"/>
      <c r="GS61" s="76"/>
      <c r="GT61" s="76"/>
      <c r="GU61" s="76"/>
      <c r="GV61" s="76"/>
      <c r="GW61" s="76"/>
      <c r="GX61" s="76"/>
      <c r="GY61" s="76"/>
      <c r="GZ61" s="76"/>
      <c r="HA61" s="76"/>
      <c r="HB61" s="76"/>
      <c r="HC61" s="76"/>
      <c r="HD61" s="76"/>
      <c r="HE61" s="76"/>
      <c r="HF61" s="76"/>
      <c r="HG61" s="76"/>
      <c r="HH61" s="76"/>
      <c r="HI61" s="76"/>
      <c r="HJ61" s="76"/>
      <c r="HK61" s="76"/>
      <c r="HL61" s="76"/>
    </row>
    <row r="62" spans="1:220" s="81" customFormat="1" ht="30" customHeight="1" x14ac:dyDescent="0.25">
      <c r="A62" s="122">
        <v>45817</v>
      </c>
      <c r="B62" s="123" t="s">
        <v>296</v>
      </c>
      <c r="C62" s="128" t="s">
        <v>46</v>
      </c>
      <c r="D62" s="219" t="s">
        <v>115</v>
      </c>
      <c r="E62" s="220"/>
      <c r="F62" s="224"/>
      <c r="G62" s="126" t="s">
        <v>116</v>
      </c>
      <c r="H62" s="126" t="s">
        <v>117</v>
      </c>
      <c r="I62" s="143">
        <v>205.84</v>
      </c>
      <c r="J62" s="125"/>
      <c r="K62" s="101"/>
      <c r="L62" s="54"/>
      <c r="M62" s="119"/>
      <c r="N62" s="82"/>
      <c r="GB62" s="76"/>
      <c r="GC62" s="76"/>
      <c r="GD62" s="76"/>
      <c r="GE62" s="76"/>
      <c r="GF62" s="76"/>
      <c r="GG62" s="76"/>
      <c r="GH62" s="76"/>
      <c r="GI62" s="76"/>
      <c r="GJ62" s="76"/>
      <c r="GK62" s="76"/>
      <c r="GL62" s="76"/>
      <c r="GM62" s="76"/>
      <c r="GN62" s="76"/>
      <c r="GO62" s="76"/>
      <c r="GP62" s="76"/>
      <c r="GQ62" s="76"/>
      <c r="GR62" s="76"/>
      <c r="GS62" s="76"/>
      <c r="GT62" s="76"/>
      <c r="GU62" s="76"/>
      <c r="GV62" s="76"/>
      <c r="GW62" s="76"/>
      <c r="GX62" s="76"/>
      <c r="GY62" s="76"/>
      <c r="GZ62" s="76"/>
      <c r="HA62" s="76"/>
      <c r="HB62" s="76"/>
      <c r="HC62" s="76"/>
      <c r="HD62" s="76"/>
      <c r="HE62" s="76"/>
      <c r="HF62" s="76"/>
      <c r="HG62" s="76"/>
      <c r="HH62" s="76"/>
      <c r="HI62" s="76"/>
      <c r="HJ62" s="76"/>
      <c r="HK62" s="76"/>
      <c r="HL62" s="76"/>
    </row>
    <row r="63" spans="1:220" s="81" customFormat="1" ht="30" customHeight="1" x14ac:dyDescent="0.25">
      <c r="A63" s="122">
        <v>45817</v>
      </c>
      <c r="B63" s="123" t="s">
        <v>297</v>
      </c>
      <c r="C63" s="128" t="s">
        <v>174</v>
      </c>
      <c r="D63" s="219" t="s">
        <v>223</v>
      </c>
      <c r="E63" s="220"/>
      <c r="F63" s="224"/>
      <c r="G63" s="126" t="s">
        <v>132</v>
      </c>
      <c r="H63" s="126" t="s">
        <v>114</v>
      </c>
      <c r="I63" s="143">
        <v>388</v>
      </c>
      <c r="J63" s="125"/>
      <c r="K63" s="101"/>
      <c r="L63" s="54"/>
      <c r="M63" s="119"/>
      <c r="N63" s="82"/>
      <c r="GB63" s="76"/>
      <c r="GC63" s="76"/>
      <c r="GD63" s="76"/>
      <c r="GE63" s="76"/>
      <c r="GF63" s="76"/>
      <c r="GG63" s="76"/>
      <c r="GH63" s="76"/>
      <c r="GI63" s="76"/>
      <c r="GJ63" s="76"/>
      <c r="GK63" s="76"/>
      <c r="GL63" s="76"/>
      <c r="GM63" s="76"/>
      <c r="GN63" s="76"/>
      <c r="GO63" s="76"/>
      <c r="GP63" s="76"/>
      <c r="GQ63" s="76"/>
      <c r="GR63" s="76"/>
      <c r="GS63" s="76"/>
      <c r="GT63" s="76"/>
      <c r="GU63" s="76"/>
      <c r="GV63" s="76"/>
      <c r="GW63" s="76"/>
      <c r="GX63" s="76"/>
      <c r="GY63" s="76"/>
      <c r="GZ63" s="76"/>
      <c r="HA63" s="76"/>
      <c r="HB63" s="76"/>
      <c r="HC63" s="76"/>
      <c r="HD63" s="76"/>
      <c r="HE63" s="76"/>
      <c r="HF63" s="76"/>
      <c r="HG63" s="76"/>
      <c r="HH63" s="76"/>
      <c r="HI63" s="76"/>
      <c r="HJ63" s="76"/>
      <c r="HK63" s="76"/>
      <c r="HL63" s="76"/>
    </row>
    <row r="64" spans="1:220" s="81" customFormat="1" ht="30" customHeight="1" x14ac:dyDescent="0.25">
      <c r="A64" s="122">
        <v>45817</v>
      </c>
      <c r="B64" s="123" t="s">
        <v>299</v>
      </c>
      <c r="C64" s="130" t="s">
        <v>138</v>
      </c>
      <c r="D64" s="219" t="s">
        <v>136</v>
      </c>
      <c r="E64" s="220"/>
      <c r="F64" s="221"/>
      <c r="G64" s="125" t="s">
        <v>23</v>
      </c>
      <c r="H64" s="126" t="s">
        <v>111</v>
      </c>
      <c r="I64" s="143">
        <v>1963</v>
      </c>
      <c r="J64" s="125"/>
      <c r="K64" s="101"/>
      <c r="L64" s="54"/>
      <c r="M64" s="119"/>
      <c r="N64" s="82"/>
      <c r="GB64" s="76"/>
      <c r="GC64" s="76"/>
      <c r="GD64" s="76"/>
      <c r="GE64" s="76"/>
      <c r="GF64" s="76"/>
      <c r="GG64" s="76"/>
      <c r="GH64" s="76"/>
      <c r="GI64" s="76"/>
      <c r="GJ64" s="76"/>
      <c r="GK64" s="76"/>
      <c r="GL64" s="76"/>
      <c r="GM64" s="76"/>
      <c r="GN64" s="76"/>
      <c r="GO64" s="76"/>
      <c r="GP64" s="76"/>
      <c r="GQ64" s="76"/>
      <c r="GR64" s="76"/>
      <c r="GS64" s="76"/>
      <c r="GT64" s="76"/>
      <c r="GU64" s="76"/>
      <c r="GV64" s="76"/>
      <c r="GW64" s="76"/>
      <c r="GX64" s="76"/>
      <c r="GY64" s="76"/>
      <c r="GZ64" s="76"/>
      <c r="HA64" s="76"/>
      <c r="HB64" s="76"/>
      <c r="HC64" s="76"/>
      <c r="HD64" s="76"/>
      <c r="HE64" s="76"/>
      <c r="HF64" s="76"/>
      <c r="HG64" s="76"/>
      <c r="HH64" s="76"/>
      <c r="HI64" s="76"/>
      <c r="HJ64" s="76"/>
      <c r="HK64" s="76"/>
      <c r="HL64" s="76"/>
    </row>
    <row r="65" spans="1:220" s="81" customFormat="1" ht="30" customHeight="1" x14ac:dyDescent="0.25">
      <c r="A65" s="122">
        <v>45817</v>
      </c>
      <c r="B65" s="123" t="s">
        <v>299</v>
      </c>
      <c r="C65" s="97" t="s">
        <v>139</v>
      </c>
      <c r="D65" s="219" t="s">
        <v>136</v>
      </c>
      <c r="E65" s="220"/>
      <c r="F65" s="224"/>
      <c r="G65" s="129" t="s">
        <v>23</v>
      </c>
      <c r="H65" s="126" t="s">
        <v>111</v>
      </c>
      <c r="I65" s="143">
        <v>772.32</v>
      </c>
      <c r="J65" s="125"/>
      <c r="K65" s="101"/>
      <c r="L65" s="54"/>
      <c r="M65" s="119"/>
      <c r="N65" s="82"/>
      <c r="GB65" s="76"/>
      <c r="GC65" s="76"/>
      <c r="GD65" s="76"/>
      <c r="GE65" s="76"/>
      <c r="GF65" s="76"/>
      <c r="GG65" s="76"/>
      <c r="GH65" s="76"/>
      <c r="GI65" s="76"/>
      <c r="GJ65" s="76"/>
      <c r="GK65" s="76"/>
      <c r="GL65" s="76"/>
      <c r="GM65" s="76"/>
      <c r="GN65" s="76"/>
      <c r="GO65" s="76"/>
      <c r="GP65" s="76"/>
      <c r="GQ65" s="76"/>
      <c r="GR65" s="76"/>
      <c r="GS65" s="76"/>
      <c r="GT65" s="76"/>
      <c r="GU65" s="76"/>
      <c r="GV65" s="76"/>
      <c r="GW65" s="76"/>
      <c r="GX65" s="76"/>
      <c r="GY65" s="76"/>
      <c r="GZ65" s="76"/>
      <c r="HA65" s="76"/>
      <c r="HB65" s="76"/>
      <c r="HC65" s="76"/>
      <c r="HD65" s="76"/>
      <c r="HE65" s="76"/>
      <c r="HF65" s="76"/>
      <c r="HG65" s="76"/>
      <c r="HH65" s="76"/>
      <c r="HI65" s="76"/>
      <c r="HJ65" s="76"/>
      <c r="HK65" s="76"/>
      <c r="HL65" s="76"/>
    </row>
    <row r="66" spans="1:220" s="81" customFormat="1" ht="30" customHeight="1" x14ac:dyDescent="0.25">
      <c r="A66" s="122">
        <v>45817</v>
      </c>
      <c r="B66" s="123" t="s">
        <v>299</v>
      </c>
      <c r="C66" s="97" t="s">
        <v>21</v>
      </c>
      <c r="D66" s="219" t="s">
        <v>136</v>
      </c>
      <c r="E66" s="220"/>
      <c r="F66" s="221"/>
      <c r="G66" s="125" t="s">
        <v>23</v>
      </c>
      <c r="H66" s="126" t="s">
        <v>111</v>
      </c>
      <c r="I66" s="143">
        <v>33452.68</v>
      </c>
      <c r="J66" s="125"/>
      <c r="K66" s="101"/>
      <c r="L66" s="54"/>
      <c r="M66" s="119"/>
      <c r="N66" s="82"/>
      <c r="GB66" s="76"/>
      <c r="GC66" s="76"/>
      <c r="GD66" s="76"/>
      <c r="GE66" s="76"/>
      <c r="GF66" s="76"/>
      <c r="GG66" s="76"/>
      <c r="GH66" s="76"/>
      <c r="GI66" s="76"/>
      <c r="GJ66" s="76"/>
      <c r="GK66" s="76"/>
      <c r="GL66" s="76"/>
      <c r="GM66" s="76"/>
      <c r="GN66" s="76"/>
      <c r="GO66" s="76"/>
      <c r="GP66" s="76"/>
      <c r="GQ66" s="76"/>
      <c r="GR66" s="76"/>
      <c r="GS66" s="76"/>
      <c r="GT66" s="76"/>
      <c r="GU66" s="76"/>
      <c r="GV66" s="76"/>
      <c r="GW66" s="76"/>
      <c r="GX66" s="76"/>
      <c r="GY66" s="76"/>
      <c r="GZ66" s="76"/>
      <c r="HA66" s="76"/>
      <c r="HB66" s="76"/>
      <c r="HC66" s="76"/>
      <c r="HD66" s="76"/>
      <c r="HE66" s="76"/>
      <c r="HF66" s="76"/>
      <c r="HG66" s="76"/>
      <c r="HH66" s="76"/>
      <c r="HI66" s="76"/>
      <c r="HJ66" s="76"/>
      <c r="HK66" s="76"/>
      <c r="HL66" s="76"/>
    </row>
    <row r="67" spans="1:220" s="81" customFormat="1" ht="30" customHeight="1" x14ac:dyDescent="0.25">
      <c r="A67" s="122">
        <v>45817</v>
      </c>
      <c r="B67" s="123" t="s">
        <v>300</v>
      </c>
      <c r="C67" s="97" t="s">
        <v>298</v>
      </c>
      <c r="D67" s="219" t="s">
        <v>239</v>
      </c>
      <c r="E67" s="220"/>
      <c r="F67" s="224"/>
      <c r="G67" s="126" t="s">
        <v>127</v>
      </c>
      <c r="H67" s="126" t="s">
        <v>128</v>
      </c>
      <c r="I67" s="143">
        <v>193.2</v>
      </c>
      <c r="J67" s="125"/>
      <c r="K67" s="101"/>
      <c r="L67" s="54"/>
      <c r="M67" s="119"/>
      <c r="N67" s="82"/>
      <c r="GB67" s="76"/>
      <c r="GC67" s="76"/>
      <c r="GD67" s="76"/>
      <c r="GE67" s="76"/>
      <c r="GF67" s="76"/>
      <c r="GG67" s="76"/>
      <c r="GH67" s="76"/>
      <c r="GI67" s="76"/>
      <c r="GJ67" s="76"/>
      <c r="GK67" s="76"/>
      <c r="GL67" s="76"/>
      <c r="GM67" s="76"/>
      <c r="GN67" s="76"/>
      <c r="GO67" s="76"/>
      <c r="GP67" s="76"/>
      <c r="GQ67" s="76"/>
      <c r="GR67" s="76"/>
      <c r="GS67" s="76"/>
      <c r="GT67" s="76"/>
      <c r="GU67" s="76"/>
      <c r="GV67" s="76"/>
      <c r="GW67" s="76"/>
      <c r="GX67" s="76"/>
      <c r="GY67" s="76"/>
      <c r="GZ67" s="76"/>
      <c r="HA67" s="76"/>
      <c r="HB67" s="76"/>
      <c r="HC67" s="76"/>
      <c r="HD67" s="76"/>
      <c r="HE67" s="76"/>
      <c r="HF67" s="76"/>
      <c r="HG67" s="76"/>
      <c r="HH67" s="76"/>
      <c r="HI67" s="76"/>
      <c r="HJ67" s="76"/>
      <c r="HK67" s="76"/>
      <c r="HL67" s="76"/>
    </row>
    <row r="68" spans="1:220" s="81" customFormat="1" ht="30" customHeight="1" x14ac:dyDescent="0.25">
      <c r="A68" s="122">
        <v>45817</v>
      </c>
      <c r="B68" s="123" t="s">
        <v>301</v>
      </c>
      <c r="C68" s="97" t="s">
        <v>48</v>
      </c>
      <c r="D68" s="219" t="s">
        <v>115</v>
      </c>
      <c r="E68" s="220"/>
      <c r="F68" s="224"/>
      <c r="G68" s="126" t="s">
        <v>116</v>
      </c>
      <c r="H68" s="126" t="s">
        <v>117</v>
      </c>
      <c r="I68" s="143">
        <v>1000</v>
      </c>
      <c r="J68" s="125"/>
      <c r="K68" s="101"/>
      <c r="L68" s="54"/>
      <c r="M68" s="119"/>
      <c r="N68" s="82"/>
      <c r="GB68" s="76"/>
      <c r="GC68" s="76"/>
      <c r="GD68" s="76"/>
      <c r="GE68" s="76"/>
      <c r="GF68" s="76"/>
      <c r="GG68" s="76"/>
      <c r="GH68" s="76"/>
      <c r="GI68" s="76"/>
      <c r="GJ68" s="76"/>
      <c r="GK68" s="76"/>
      <c r="GL68" s="76"/>
      <c r="GM68" s="76"/>
      <c r="GN68" s="76"/>
      <c r="GO68" s="76"/>
      <c r="GP68" s="76"/>
      <c r="GQ68" s="76"/>
      <c r="GR68" s="76"/>
      <c r="GS68" s="76"/>
      <c r="GT68" s="76"/>
      <c r="GU68" s="76"/>
      <c r="GV68" s="76"/>
      <c r="GW68" s="76"/>
      <c r="GX68" s="76"/>
      <c r="GY68" s="76"/>
      <c r="GZ68" s="76"/>
      <c r="HA68" s="76"/>
      <c r="HB68" s="76"/>
      <c r="HC68" s="76"/>
      <c r="HD68" s="76"/>
      <c r="HE68" s="76"/>
      <c r="HF68" s="76"/>
      <c r="HG68" s="76"/>
      <c r="HH68" s="76"/>
      <c r="HI68" s="76"/>
      <c r="HJ68" s="76"/>
      <c r="HK68" s="76"/>
      <c r="HL68" s="76"/>
    </row>
    <row r="69" spans="1:220" s="81" customFormat="1" ht="30" customHeight="1" x14ac:dyDescent="0.25">
      <c r="A69" s="122">
        <v>45818</v>
      </c>
      <c r="B69" s="123" t="s">
        <v>302</v>
      </c>
      <c r="C69" s="97" t="s">
        <v>149</v>
      </c>
      <c r="D69" s="219" t="s">
        <v>303</v>
      </c>
      <c r="E69" s="220"/>
      <c r="F69" s="224"/>
      <c r="G69" s="129" t="s">
        <v>132</v>
      </c>
      <c r="H69" s="125" t="s">
        <v>114</v>
      </c>
      <c r="I69" s="143"/>
      <c r="J69" s="125">
        <v>0.03</v>
      </c>
      <c r="K69" s="101"/>
      <c r="L69" s="54"/>
      <c r="M69" s="119"/>
      <c r="N69" s="82"/>
      <c r="GB69" s="76"/>
      <c r="GC69" s="76"/>
      <c r="GD69" s="76"/>
      <c r="GE69" s="76"/>
      <c r="GF69" s="76"/>
      <c r="GG69" s="76"/>
      <c r="GH69" s="76"/>
      <c r="GI69" s="76"/>
      <c r="GJ69" s="76"/>
      <c r="GK69" s="76"/>
      <c r="GL69" s="76"/>
      <c r="GM69" s="76"/>
      <c r="GN69" s="76"/>
      <c r="GO69" s="76"/>
      <c r="GP69" s="76"/>
      <c r="GQ69" s="76"/>
      <c r="GR69" s="76"/>
      <c r="GS69" s="76"/>
      <c r="GT69" s="76"/>
      <c r="GU69" s="76"/>
      <c r="GV69" s="76"/>
      <c r="GW69" s="76"/>
      <c r="GX69" s="76"/>
      <c r="GY69" s="76"/>
      <c r="GZ69" s="76"/>
      <c r="HA69" s="76"/>
      <c r="HB69" s="76"/>
      <c r="HC69" s="76"/>
      <c r="HD69" s="76"/>
      <c r="HE69" s="76"/>
      <c r="HF69" s="76"/>
      <c r="HG69" s="76"/>
      <c r="HH69" s="76"/>
      <c r="HI69" s="76"/>
      <c r="HJ69" s="76"/>
      <c r="HK69" s="76"/>
      <c r="HL69" s="76"/>
    </row>
    <row r="70" spans="1:220" s="81" customFormat="1" ht="30" customHeight="1" x14ac:dyDescent="0.25">
      <c r="A70" s="122">
        <v>45818</v>
      </c>
      <c r="B70" s="123" t="s">
        <v>304</v>
      </c>
      <c r="C70" s="97" t="s">
        <v>305</v>
      </c>
      <c r="D70" s="219" t="s">
        <v>260</v>
      </c>
      <c r="E70" s="220"/>
      <c r="F70" s="224"/>
      <c r="G70" s="125" t="s">
        <v>118</v>
      </c>
      <c r="H70" s="125" t="s">
        <v>119</v>
      </c>
      <c r="I70" s="143">
        <v>1576.65</v>
      </c>
      <c r="J70" s="125"/>
      <c r="K70" s="101"/>
      <c r="L70" s="54"/>
      <c r="M70" s="119"/>
      <c r="N70" s="82"/>
      <c r="GB70" s="76"/>
      <c r="GC70" s="76"/>
      <c r="GD70" s="76"/>
      <c r="GE70" s="76"/>
      <c r="GF70" s="76"/>
      <c r="GG70" s="76"/>
      <c r="GH70" s="76"/>
      <c r="GI70" s="76"/>
      <c r="GJ70" s="76"/>
      <c r="GK70" s="76"/>
      <c r="GL70" s="76"/>
      <c r="GM70" s="76"/>
      <c r="GN70" s="76"/>
      <c r="GO70" s="76"/>
      <c r="GP70" s="76"/>
      <c r="GQ70" s="76"/>
      <c r="GR70" s="76"/>
      <c r="GS70" s="76"/>
      <c r="GT70" s="76"/>
      <c r="GU70" s="76"/>
      <c r="GV70" s="76"/>
      <c r="GW70" s="76"/>
      <c r="GX70" s="76"/>
      <c r="GY70" s="76"/>
      <c r="GZ70" s="76"/>
      <c r="HA70" s="76"/>
      <c r="HB70" s="76"/>
      <c r="HC70" s="76"/>
      <c r="HD70" s="76"/>
      <c r="HE70" s="76"/>
      <c r="HF70" s="76"/>
      <c r="HG70" s="76"/>
      <c r="HH70" s="76"/>
      <c r="HI70" s="76"/>
      <c r="HJ70" s="76"/>
      <c r="HK70" s="76"/>
      <c r="HL70" s="76"/>
    </row>
    <row r="71" spans="1:220" s="81" customFormat="1" ht="30" customHeight="1" x14ac:dyDescent="0.25">
      <c r="A71" s="122">
        <v>45818</v>
      </c>
      <c r="B71" s="123" t="s">
        <v>306</v>
      </c>
      <c r="C71" s="128" t="s">
        <v>31</v>
      </c>
      <c r="D71" s="219" t="s">
        <v>29</v>
      </c>
      <c r="E71" s="220"/>
      <c r="F71" s="224"/>
      <c r="G71" s="126" t="s">
        <v>23</v>
      </c>
      <c r="H71" s="125" t="s">
        <v>184</v>
      </c>
      <c r="I71" s="143">
        <v>6937.39</v>
      </c>
      <c r="J71" s="125"/>
      <c r="K71" s="101"/>
      <c r="L71" s="54"/>
      <c r="M71" s="119"/>
      <c r="N71" s="82"/>
      <c r="GB71" s="76"/>
      <c r="GC71" s="76"/>
      <c r="GD71" s="76"/>
      <c r="GE71" s="76"/>
      <c r="GF71" s="76"/>
      <c r="GG71" s="76"/>
      <c r="GH71" s="76"/>
      <c r="GI71" s="76"/>
      <c r="GJ71" s="76"/>
      <c r="GK71" s="76"/>
      <c r="GL71" s="76"/>
      <c r="GM71" s="76"/>
      <c r="GN71" s="76"/>
      <c r="GO71" s="76"/>
      <c r="GP71" s="76"/>
      <c r="GQ71" s="76"/>
      <c r="GR71" s="76"/>
      <c r="GS71" s="76"/>
      <c r="GT71" s="76"/>
      <c r="GU71" s="76"/>
      <c r="GV71" s="76"/>
      <c r="GW71" s="76"/>
      <c r="GX71" s="76"/>
      <c r="GY71" s="76"/>
      <c r="GZ71" s="76"/>
      <c r="HA71" s="76"/>
      <c r="HB71" s="76"/>
      <c r="HC71" s="76"/>
      <c r="HD71" s="76"/>
      <c r="HE71" s="76"/>
      <c r="HF71" s="76"/>
      <c r="HG71" s="76"/>
      <c r="HH71" s="76"/>
      <c r="HI71" s="76"/>
      <c r="HJ71" s="76"/>
      <c r="HK71" s="76"/>
      <c r="HL71" s="76"/>
    </row>
    <row r="72" spans="1:220" s="81" customFormat="1" ht="30" customHeight="1" x14ac:dyDescent="0.25">
      <c r="A72" s="122">
        <v>45818</v>
      </c>
      <c r="B72" s="123" t="s">
        <v>307</v>
      </c>
      <c r="C72" s="97" t="s">
        <v>31</v>
      </c>
      <c r="D72" s="219" t="s">
        <v>29</v>
      </c>
      <c r="E72" s="220"/>
      <c r="F72" s="224"/>
      <c r="G72" s="126" t="s">
        <v>23</v>
      </c>
      <c r="H72" s="125" t="s">
        <v>184</v>
      </c>
      <c r="I72" s="143">
        <v>5203.04</v>
      </c>
      <c r="J72" s="125"/>
      <c r="K72" s="101"/>
      <c r="L72" s="54"/>
      <c r="M72" s="119"/>
      <c r="N72" s="82"/>
      <c r="GB72" s="76"/>
      <c r="GC72" s="76"/>
      <c r="GD72" s="76"/>
      <c r="GE72" s="76"/>
      <c r="GF72" s="76"/>
      <c r="GG72" s="76"/>
      <c r="GH72" s="76"/>
      <c r="GI72" s="76"/>
      <c r="GJ72" s="76"/>
      <c r="GK72" s="76"/>
      <c r="GL72" s="76"/>
      <c r="GM72" s="76"/>
      <c r="GN72" s="76"/>
      <c r="GO72" s="76"/>
      <c r="GP72" s="76"/>
      <c r="GQ72" s="76"/>
      <c r="GR72" s="76"/>
      <c r="GS72" s="76"/>
      <c r="GT72" s="76"/>
      <c r="GU72" s="76"/>
      <c r="GV72" s="76"/>
      <c r="GW72" s="76"/>
      <c r="GX72" s="76"/>
      <c r="GY72" s="76"/>
      <c r="GZ72" s="76"/>
      <c r="HA72" s="76"/>
      <c r="HB72" s="76"/>
      <c r="HC72" s="76"/>
      <c r="HD72" s="76"/>
      <c r="HE72" s="76"/>
      <c r="HF72" s="76"/>
      <c r="HG72" s="76"/>
      <c r="HH72" s="76"/>
      <c r="HI72" s="76"/>
      <c r="HJ72" s="76"/>
      <c r="HK72" s="76"/>
      <c r="HL72" s="76"/>
    </row>
    <row r="73" spans="1:220" s="81" customFormat="1" ht="30" customHeight="1" x14ac:dyDescent="0.25">
      <c r="A73" s="122">
        <v>45818</v>
      </c>
      <c r="B73" s="123" t="s">
        <v>308</v>
      </c>
      <c r="C73" s="128" t="s">
        <v>187</v>
      </c>
      <c r="D73" s="219" t="s">
        <v>29</v>
      </c>
      <c r="E73" s="220"/>
      <c r="F73" s="224"/>
      <c r="G73" s="125" t="s">
        <v>23</v>
      </c>
      <c r="H73" s="125" t="s">
        <v>184</v>
      </c>
      <c r="I73" s="143">
        <v>6070.22</v>
      </c>
      <c r="J73" s="125"/>
      <c r="K73" s="101"/>
      <c r="L73" s="54"/>
      <c r="M73" s="119"/>
      <c r="N73" s="82"/>
      <c r="GB73" s="76"/>
      <c r="GC73" s="76"/>
      <c r="GD73" s="76"/>
      <c r="GE73" s="76"/>
      <c r="GF73" s="76"/>
      <c r="GG73" s="76"/>
      <c r="GH73" s="76"/>
      <c r="GI73" s="76"/>
      <c r="GJ73" s="76"/>
      <c r="GK73" s="76"/>
      <c r="GL73" s="76"/>
      <c r="GM73" s="76"/>
      <c r="GN73" s="76"/>
      <c r="GO73" s="76"/>
      <c r="GP73" s="76"/>
      <c r="GQ73" s="76"/>
      <c r="GR73" s="76"/>
      <c r="GS73" s="76"/>
      <c r="GT73" s="76"/>
      <c r="GU73" s="76"/>
      <c r="GV73" s="76"/>
      <c r="GW73" s="76"/>
      <c r="GX73" s="76"/>
      <c r="GY73" s="76"/>
      <c r="GZ73" s="76"/>
      <c r="HA73" s="76"/>
      <c r="HB73" s="76"/>
      <c r="HC73" s="76"/>
      <c r="HD73" s="76"/>
      <c r="HE73" s="76"/>
      <c r="HF73" s="76"/>
      <c r="HG73" s="76"/>
      <c r="HH73" s="76"/>
      <c r="HI73" s="76"/>
      <c r="HJ73" s="76"/>
      <c r="HK73" s="76"/>
      <c r="HL73" s="76"/>
    </row>
    <row r="74" spans="1:220" s="81" customFormat="1" ht="30" customHeight="1" x14ac:dyDescent="0.25">
      <c r="A74" s="122">
        <v>45818</v>
      </c>
      <c r="B74" s="123" t="s">
        <v>309</v>
      </c>
      <c r="C74" s="97" t="s">
        <v>94</v>
      </c>
      <c r="D74" s="219" t="s">
        <v>29</v>
      </c>
      <c r="E74" s="220"/>
      <c r="F74" s="224"/>
      <c r="G74" s="126" t="s">
        <v>23</v>
      </c>
      <c r="H74" s="125" t="s">
        <v>184</v>
      </c>
      <c r="I74" s="143">
        <v>1734.35</v>
      </c>
      <c r="J74" s="125"/>
      <c r="K74" s="101"/>
      <c r="L74" s="54"/>
      <c r="M74" s="119"/>
      <c r="N74" s="82"/>
      <c r="GB74" s="76"/>
      <c r="GC74" s="76"/>
      <c r="GD74" s="76"/>
      <c r="GE74" s="76"/>
      <c r="GF74" s="76"/>
      <c r="GG74" s="76"/>
      <c r="GH74" s="76"/>
      <c r="GI74" s="76"/>
      <c r="GJ74" s="76"/>
      <c r="GK74" s="76"/>
      <c r="GL74" s="76"/>
      <c r="GM74" s="76"/>
      <c r="GN74" s="76"/>
      <c r="GO74" s="76"/>
      <c r="GP74" s="76"/>
      <c r="GQ74" s="76"/>
      <c r="GR74" s="76"/>
      <c r="GS74" s="76"/>
      <c r="GT74" s="76"/>
      <c r="GU74" s="76"/>
      <c r="GV74" s="76"/>
      <c r="GW74" s="76"/>
      <c r="GX74" s="76"/>
      <c r="GY74" s="76"/>
      <c r="GZ74" s="76"/>
      <c r="HA74" s="76"/>
      <c r="HB74" s="76"/>
      <c r="HC74" s="76"/>
      <c r="HD74" s="76"/>
      <c r="HE74" s="76"/>
      <c r="HF74" s="76"/>
      <c r="HG74" s="76"/>
      <c r="HH74" s="76"/>
      <c r="HI74" s="76"/>
      <c r="HJ74" s="76"/>
      <c r="HK74" s="76"/>
      <c r="HL74" s="76"/>
    </row>
    <row r="75" spans="1:220" s="81" customFormat="1" ht="30" customHeight="1" x14ac:dyDescent="0.25">
      <c r="A75" s="122">
        <v>45818</v>
      </c>
      <c r="B75" s="123" t="s">
        <v>310</v>
      </c>
      <c r="C75" s="128" t="s">
        <v>144</v>
      </c>
      <c r="D75" s="219" t="s">
        <v>29</v>
      </c>
      <c r="E75" s="220"/>
      <c r="F75" s="224"/>
      <c r="G75" s="126" t="s">
        <v>23</v>
      </c>
      <c r="H75" s="125" t="s">
        <v>184</v>
      </c>
      <c r="I75" s="143">
        <v>3468.7</v>
      </c>
      <c r="J75" s="125"/>
      <c r="K75" s="101"/>
      <c r="L75" s="54"/>
      <c r="M75" s="119"/>
      <c r="N75" s="82"/>
      <c r="GB75" s="76"/>
      <c r="GC75" s="76"/>
      <c r="GD75" s="76"/>
      <c r="GE75" s="76"/>
      <c r="GF75" s="76"/>
      <c r="GG75" s="76"/>
      <c r="GH75" s="76"/>
      <c r="GI75" s="76"/>
      <c r="GJ75" s="76"/>
      <c r="GK75" s="76"/>
      <c r="GL75" s="76"/>
      <c r="GM75" s="76"/>
      <c r="GN75" s="76"/>
      <c r="GO75" s="76"/>
      <c r="GP75" s="76"/>
      <c r="GQ75" s="76"/>
      <c r="GR75" s="76"/>
      <c r="GS75" s="76"/>
      <c r="GT75" s="76"/>
      <c r="GU75" s="76"/>
      <c r="GV75" s="76"/>
      <c r="GW75" s="76"/>
      <c r="GX75" s="76"/>
      <c r="GY75" s="76"/>
      <c r="GZ75" s="76"/>
      <c r="HA75" s="76"/>
      <c r="HB75" s="76"/>
      <c r="HC75" s="76"/>
      <c r="HD75" s="76"/>
      <c r="HE75" s="76"/>
      <c r="HF75" s="76"/>
      <c r="HG75" s="76"/>
      <c r="HH75" s="76"/>
      <c r="HI75" s="76"/>
      <c r="HJ75" s="76"/>
      <c r="HK75" s="76"/>
      <c r="HL75" s="76"/>
    </row>
    <row r="76" spans="1:220" s="79" customFormat="1" ht="30" customHeight="1" x14ac:dyDescent="0.45">
      <c r="A76" s="122">
        <v>45818</v>
      </c>
      <c r="B76" s="132" t="s">
        <v>212</v>
      </c>
      <c r="C76" s="128" t="s">
        <v>83</v>
      </c>
      <c r="D76" s="219" t="s">
        <v>29</v>
      </c>
      <c r="E76" s="220"/>
      <c r="F76" s="224"/>
      <c r="G76" s="126" t="s">
        <v>23</v>
      </c>
      <c r="H76" s="125" t="s">
        <v>184</v>
      </c>
      <c r="I76" s="143">
        <v>21252</v>
      </c>
      <c r="J76" s="125"/>
      <c r="K76" s="98"/>
      <c r="L76" s="24"/>
      <c r="M76" s="119"/>
      <c r="N76" s="78"/>
      <c r="GB76" s="76"/>
      <c r="GC76" s="76"/>
      <c r="GD76" s="76"/>
      <c r="GE76" s="76"/>
      <c r="GF76" s="76"/>
      <c r="GG76" s="76"/>
      <c r="GH76" s="76"/>
      <c r="GI76" s="76"/>
      <c r="GJ76" s="76"/>
      <c r="GK76" s="76"/>
      <c r="GL76" s="76"/>
      <c r="GM76" s="76"/>
      <c r="GN76" s="76"/>
      <c r="GO76" s="76"/>
      <c r="GP76" s="76"/>
      <c r="GQ76" s="76"/>
      <c r="GR76" s="76"/>
      <c r="GS76" s="76"/>
      <c r="GT76" s="76"/>
      <c r="GU76" s="76"/>
      <c r="GV76" s="76"/>
      <c r="GW76" s="76"/>
      <c r="GX76" s="76"/>
      <c r="GY76" s="76"/>
      <c r="GZ76" s="76"/>
      <c r="HA76" s="76"/>
      <c r="HB76" s="76"/>
      <c r="HC76" s="76"/>
      <c r="HD76" s="76"/>
      <c r="HE76" s="76"/>
      <c r="HF76" s="76"/>
      <c r="HG76" s="76"/>
      <c r="HH76" s="76"/>
      <c r="HI76" s="76"/>
      <c r="HJ76" s="76"/>
      <c r="HK76" s="76"/>
      <c r="HL76" s="76"/>
    </row>
    <row r="77" spans="1:220" s="81" customFormat="1" ht="30" customHeight="1" x14ac:dyDescent="0.25">
      <c r="A77" s="122">
        <v>45818</v>
      </c>
      <c r="B77" s="123" t="s">
        <v>311</v>
      </c>
      <c r="C77" s="97" t="s">
        <v>53</v>
      </c>
      <c r="D77" s="219" t="s">
        <v>29</v>
      </c>
      <c r="E77" s="220"/>
      <c r="F77" s="224"/>
      <c r="G77" s="126" t="s">
        <v>23</v>
      </c>
      <c r="H77" s="125" t="s">
        <v>184</v>
      </c>
      <c r="I77" s="143">
        <v>1982.11</v>
      </c>
      <c r="J77" s="125"/>
      <c r="K77" s="101"/>
      <c r="L77" s="54"/>
      <c r="M77" s="119"/>
      <c r="N77" s="82"/>
      <c r="GB77" s="76"/>
      <c r="GC77" s="76"/>
      <c r="GD77" s="76"/>
      <c r="GE77" s="76"/>
      <c r="GF77" s="76"/>
      <c r="GG77" s="76"/>
      <c r="GH77" s="76"/>
      <c r="GI77" s="76"/>
      <c r="GJ77" s="76"/>
      <c r="GK77" s="76"/>
      <c r="GL77" s="76"/>
      <c r="GM77" s="76"/>
      <c r="GN77" s="76"/>
      <c r="GO77" s="76"/>
      <c r="GP77" s="76"/>
      <c r="GQ77" s="76"/>
      <c r="GR77" s="76"/>
      <c r="GS77" s="76"/>
      <c r="GT77" s="76"/>
      <c r="GU77" s="76"/>
      <c r="GV77" s="76"/>
      <c r="GW77" s="76"/>
      <c r="GX77" s="76"/>
      <c r="GY77" s="76"/>
      <c r="GZ77" s="76"/>
      <c r="HA77" s="76"/>
      <c r="HB77" s="76"/>
      <c r="HC77" s="76"/>
      <c r="HD77" s="76"/>
      <c r="HE77" s="76"/>
      <c r="HF77" s="76"/>
      <c r="HG77" s="76"/>
      <c r="HH77" s="76"/>
      <c r="HI77" s="76"/>
      <c r="HJ77" s="76"/>
      <c r="HK77" s="76"/>
      <c r="HL77" s="76"/>
    </row>
    <row r="78" spans="1:220" s="81" customFormat="1" ht="30" customHeight="1" x14ac:dyDescent="0.25">
      <c r="A78" s="122">
        <v>45818</v>
      </c>
      <c r="B78" s="123" t="s">
        <v>244</v>
      </c>
      <c r="C78" s="97" t="s">
        <v>207</v>
      </c>
      <c r="D78" s="219" t="s">
        <v>29</v>
      </c>
      <c r="E78" s="220"/>
      <c r="F78" s="224"/>
      <c r="G78" s="126" t="s">
        <v>23</v>
      </c>
      <c r="H78" s="125" t="s">
        <v>184</v>
      </c>
      <c r="I78" s="143">
        <v>1848</v>
      </c>
      <c r="J78" s="125"/>
      <c r="K78" s="101"/>
      <c r="L78" s="54"/>
      <c r="M78" s="119"/>
      <c r="N78" s="82"/>
      <c r="GB78" s="76"/>
      <c r="GC78" s="76"/>
      <c r="GD78" s="76"/>
      <c r="GE78" s="76"/>
      <c r="GF78" s="76"/>
      <c r="GG78" s="76"/>
      <c r="GH78" s="76"/>
      <c r="GI78" s="76"/>
      <c r="GJ78" s="76"/>
      <c r="GK78" s="76"/>
      <c r="GL78" s="76"/>
      <c r="GM78" s="76"/>
      <c r="GN78" s="76"/>
      <c r="GO78" s="76"/>
      <c r="GP78" s="76"/>
      <c r="GQ78" s="76"/>
      <c r="GR78" s="76"/>
      <c r="GS78" s="76"/>
      <c r="GT78" s="76"/>
      <c r="GU78" s="76"/>
      <c r="GV78" s="76"/>
      <c r="GW78" s="76"/>
      <c r="GX78" s="76"/>
      <c r="GY78" s="76"/>
      <c r="GZ78" s="76"/>
      <c r="HA78" s="76"/>
      <c r="HB78" s="76"/>
      <c r="HC78" s="76"/>
      <c r="HD78" s="76"/>
      <c r="HE78" s="76"/>
      <c r="HF78" s="76"/>
      <c r="HG78" s="76"/>
      <c r="HH78" s="76"/>
      <c r="HI78" s="76"/>
      <c r="HJ78" s="76"/>
      <c r="HK78" s="76"/>
      <c r="HL78" s="76"/>
    </row>
    <row r="79" spans="1:220" s="81" customFormat="1" ht="30" customHeight="1" x14ac:dyDescent="0.25">
      <c r="A79" s="122">
        <v>45818</v>
      </c>
      <c r="B79" s="123" t="s">
        <v>312</v>
      </c>
      <c r="C79" s="128" t="s">
        <v>189</v>
      </c>
      <c r="D79" s="219" t="s">
        <v>29</v>
      </c>
      <c r="E79" s="220"/>
      <c r="F79" s="221"/>
      <c r="G79" s="125" t="s">
        <v>23</v>
      </c>
      <c r="H79" s="125" t="s">
        <v>184</v>
      </c>
      <c r="I79" s="143">
        <v>24948</v>
      </c>
      <c r="J79" s="125"/>
      <c r="K79" s="101"/>
      <c r="L79" s="54"/>
      <c r="M79" s="119"/>
      <c r="N79" s="105"/>
      <c r="GB79" s="76"/>
      <c r="GC79" s="76"/>
      <c r="GD79" s="76"/>
      <c r="GE79" s="76"/>
      <c r="GF79" s="76"/>
      <c r="GG79" s="76"/>
      <c r="GH79" s="76"/>
      <c r="GI79" s="76"/>
      <c r="GJ79" s="76"/>
      <c r="GK79" s="76"/>
      <c r="GL79" s="76"/>
      <c r="GM79" s="76"/>
      <c r="GN79" s="76"/>
      <c r="GO79" s="76"/>
      <c r="GP79" s="76"/>
      <c r="GQ79" s="76"/>
      <c r="GR79" s="76"/>
      <c r="GS79" s="76"/>
      <c r="GT79" s="76"/>
      <c r="GU79" s="76"/>
      <c r="GV79" s="76"/>
      <c r="GW79" s="76"/>
      <c r="GX79" s="76"/>
      <c r="GY79" s="76"/>
      <c r="GZ79" s="76"/>
      <c r="HA79" s="76"/>
      <c r="HB79" s="76"/>
      <c r="HC79" s="76"/>
      <c r="HD79" s="76"/>
      <c r="HE79" s="76"/>
      <c r="HF79" s="76"/>
      <c r="HG79" s="76"/>
      <c r="HH79" s="76"/>
      <c r="HI79" s="76"/>
      <c r="HJ79" s="76"/>
      <c r="HK79" s="76"/>
      <c r="HL79" s="76"/>
    </row>
    <row r="80" spans="1:220" s="81" customFormat="1" ht="30" customHeight="1" x14ac:dyDescent="0.25">
      <c r="A80" s="122">
        <v>45818</v>
      </c>
      <c r="B80" s="123" t="s">
        <v>220</v>
      </c>
      <c r="C80" s="128" t="s">
        <v>189</v>
      </c>
      <c r="D80" s="219" t="s">
        <v>29</v>
      </c>
      <c r="E80" s="220"/>
      <c r="F80" s="224"/>
      <c r="G80" s="126" t="s">
        <v>23</v>
      </c>
      <c r="H80" s="125" t="s">
        <v>184</v>
      </c>
      <c r="I80" s="143">
        <v>23100</v>
      </c>
      <c r="J80" s="125"/>
      <c r="K80" s="101"/>
      <c r="L80" s="54"/>
      <c r="M80" s="119"/>
      <c r="N80" s="82"/>
      <c r="GB80" s="76"/>
      <c r="GC80" s="76"/>
      <c r="GD80" s="76"/>
      <c r="GE80" s="76"/>
      <c r="GF80" s="76"/>
      <c r="GG80" s="76"/>
      <c r="GH80" s="76"/>
      <c r="GI80" s="76"/>
      <c r="GJ80" s="76"/>
      <c r="GK80" s="76"/>
      <c r="GL80" s="76"/>
      <c r="GM80" s="76"/>
      <c r="GN80" s="76"/>
      <c r="GO80" s="76"/>
      <c r="GP80" s="76"/>
      <c r="GQ80" s="76"/>
      <c r="GR80" s="76"/>
      <c r="GS80" s="76"/>
      <c r="GT80" s="76"/>
      <c r="GU80" s="76"/>
      <c r="GV80" s="76"/>
      <c r="GW80" s="76"/>
      <c r="GX80" s="76"/>
      <c r="GY80" s="76"/>
      <c r="GZ80" s="76"/>
      <c r="HA80" s="76"/>
      <c r="HB80" s="76"/>
      <c r="HC80" s="76"/>
      <c r="HD80" s="76"/>
      <c r="HE80" s="76"/>
      <c r="HF80" s="76"/>
      <c r="HG80" s="76"/>
      <c r="HH80" s="76"/>
      <c r="HI80" s="76"/>
      <c r="HJ80" s="76"/>
      <c r="HK80" s="76"/>
      <c r="HL80" s="76"/>
    </row>
    <row r="81" spans="1:220" s="79" customFormat="1" ht="30" customHeight="1" x14ac:dyDescent="0.45">
      <c r="A81" s="122">
        <v>45818</v>
      </c>
      <c r="B81" s="123" t="s">
        <v>313</v>
      </c>
      <c r="C81" s="97" t="s">
        <v>240</v>
      </c>
      <c r="D81" s="219" t="s">
        <v>29</v>
      </c>
      <c r="E81" s="220"/>
      <c r="F81" s="224"/>
      <c r="G81" s="125" t="s">
        <v>23</v>
      </c>
      <c r="H81" s="125" t="s">
        <v>184</v>
      </c>
      <c r="I81" s="143">
        <v>9538.91</v>
      </c>
      <c r="J81" s="125"/>
      <c r="K81" s="98"/>
      <c r="L81" s="24"/>
      <c r="M81" s="119"/>
      <c r="N81" s="78"/>
      <c r="GB81" s="76"/>
      <c r="GC81" s="76"/>
      <c r="GD81" s="76"/>
      <c r="GE81" s="76"/>
      <c r="GF81" s="76"/>
      <c r="GG81" s="76"/>
      <c r="GH81" s="76"/>
      <c r="GI81" s="76"/>
      <c r="GJ81" s="76"/>
      <c r="GK81" s="76"/>
      <c r="GL81" s="76"/>
      <c r="GM81" s="76"/>
      <c r="GN81" s="76"/>
      <c r="GO81" s="76"/>
      <c r="GP81" s="76"/>
      <c r="GQ81" s="76"/>
      <c r="GR81" s="76"/>
      <c r="GS81" s="76"/>
      <c r="GT81" s="76"/>
      <c r="GU81" s="76"/>
      <c r="GV81" s="76"/>
      <c r="GW81" s="76"/>
      <c r="GX81" s="76"/>
      <c r="GY81" s="76"/>
      <c r="GZ81" s="76"/>
      <c r="HA81" s="76"/>
      <c r="HB81" s="76"/>
      <c r="HC81" s="76"/>
      <c r="HD81" s="76"/>
      <c r="HE81" s="76"/>
      <c r="HF81" s="76"/>
      <c r="HG81" s="76"/>
      <c r="HH81" s="76"/>
      <c r="HI81" s="76"/>
      <c r="HJ81" s="76"/>
      <c r="HK81" s="76"/>
      <c r="HL81" s="76"/>
    </row>
    <row r="82" spans="1:220" s="81" customFormat="1" ht="30" customHeight="1" x14ac:dyDescent="0.25">
      <c r="A82" s="122">
        <v>45818</v>
      </c>
      <c r="B82" s="123" t="s">
        <v>314</v>
      </c>
      <c r="C82" s="97" t="s">
        <v>24</v>
      </c>
      <c r="D82" s="219" t="s">
        <v>29</v>
      </c>
      <c r="E82" s="220"/>
      <c r="F82" s="224"/>
      <c r="G82" s="125" t="s">
        <v>23</v>
      </c>
      <c r="H82" s="125" t="s">
        <v>184</v>
      </c>
      <c r="I82" s="143">
        <v>12140.44</v>
      </c>
      <c r="J82" s="125"/>
      <c r="K82" s="101"/>
      <c r="L82" s="114"/>
      <c r="M82" s="119"/>
      <c r="N82" s="82"/>
      <c r="GB82" s="76"/>
      <c r="GC82" s="76"/>
      <c r="GD82" s="76"/>
      <c r="GE82" s="76"/>
      <c r="GF82" s="76"/>
      <c r="GG82" s="76"/>
      <c r="GH82" s="76"/>
      <c r="GI82" s="76"/>
      <c r="GJ82" s="76"/>
      <c r="GK82" s="76"/>
      <c r="GL82" s="76"/>
      <c r="GM82" s="76"/>
      <c r="GN82" s="76"/>
      <c r="GO82" s="76"/>
      <c r="GP82" s="76"/>
      <c r="GQ82" s="76"/>
      <c r="GR82" s="76"/>
      <c r="GS82" s="76"/>
      <c r="GT82" s="76"/>
      <c r="GU82" s="76"/>
      <c r="GV82" s="76"/>
      <c r="GW82" s="76"/>
      <c r="GX82" s="76"/>
      <c r="GY82" s="76"/>
      <c r="GZ82" s="76"/>
      <c r="HA82" s="76"/>
      <c r="HB82" s="76"/>
      <c r="HC82" s="76"/>
      <c r="HD82" s="76"/>
      <c r="HE82" s="76"/>
      <c r="HF82" s="76"/>
      <c r="HG82" s="76"/>
      <c r="HH82" s="76"/>
      <c r="HI82" s="76"/>
      <c r="HJ82" s="76"/>
      <c r="HK82" s="76"/>
      <c r="HL82" s="76"/>
    </row>
    <row r="83" spans="1:220" s="81" customFormat="1" ht="30" customHeight="1" x14ac:dyDescent="0.25">
      <c r="A83" s="122">
        <v>45818</v>
      </c>
      <c r="B83" s="123" t="s">
        <v>315</v>
      </c>
      <c r="C83" s="97" t="s">
        <v>97</v>
      </c>
      <c r="D83" s="219" t="s">
        <v>29</v>
      </c>
      <c r="E83" s="220"/>
      <c r="F83" s="224"/>
      <c r="G83" s="125" t="s">
        <v>23</v>
      </c>
      <c r="H83" s="125" t="s">
        <v>184</v>
      </c>
      <c r="I83" s="143">
        <v>3468.7</v>
      </c>
      <c r="J83" s="125"/>
      <c r="K83" s="101"/>
      <c r="L83" s="114"/>
      <c r="M83" s="119"/>
      <c r="N83" s="82"/>
      <c r="GB83" s="76"/>
      <c r="GC83" s="76"/>
      <c r="GD83" s="76"/>
      <c r="GE83" s="76"/>
      <c r="GF83" s="76"/>
      <c r="GG83" s="76"/>
      <c r="GH83" s="76"/>
      <c r="GI83" s="76"/>
      <c r="GJ83" s="76"/>
      <c r="GK83" s="76"/>
      <c r="GL83" s="76"/>
      <c r="GM83" s="76"/>
      <c r="GN83" s="76"/>
      <c r="GO83" s="76"/>
      <c r="GP83" s="76"/>
      <c r="GQ83" s="76"/>
      <c r="GR83" s="76"/>
      <c r="GS83" s="76"/>
      <c r="GT83" s="76"/>
      <c r="GU83" s="76"/>
      <c r="GV83" s="76"/>
      <c r="GW83" s="76"/>
      <c r="GX83" s="76"/>
      <c r="GY83" s="76"/>
      <c r="GZ83" s="76"/>
      <c r="HA83" s="76"/>
      <c r="HB83" s="76"/>
      <c r="HC83" s="76"/>
      <c r="HD83" s="76"/>
      <c r="HE83" s="76"/>
      <c r="HF83" s="76"/>
      <c r="HG83" s="76"/>
      <c r="HH83" s="76"/>
      <c r="HI83" s="76"/>
      <c r="HJ83" s="76"/>
      <c r="HK83" s="76"/>
      <c r="HL83" s="76"/>
    </row>
    <row r="84" spans="1:220" s="79" customFormat="1" ht="30" customHeight="1" x14ac:dyDescent="0.45">
      <c r="A84" s="122">
        <v>45818</v>
      </c>
      <c r="B84" s="123" t="s">
        <v>316</v>
      </c>
      <c r="C84" s="97" t="s">
        <v>104</v>
      </c>
      <c r="D84" s="219" t="s">
        <v>29</v>
      </c>
      <c r="E84" s="220"/>
      <c r="F84" s="224"/>
      <c r="G84" s="126" t="s">
        <v>23</v>
      </c>
      <c r="H84" s="125" t="s">
        <v>184</v>
      </c>
      <c r="I84" s="143">
        <v>2312.46</v>
      </c>
      <c r="J84" s="125"/>
      <c r="K84" s="98"/>
      <c r="L84" s="24"/>
      <c r="M84" s="119"/>
      <c r="N84" s="78"/>
      <c r="GB84" s="76"/>
      <c r="GC84" s="76"/>
      <c r="GD84" s="76"/>
      <c r="GE84" s="76"/>
      <c r="GF84" s="76"/>
      <c r="GG84" s="76"/>
      <c r="GH84" s="76"/>
      <c r="GI84" s="76"/>
      <c r="GJ84" s="76"/>
      <c r="GK84" s="76"/>
      <c r="GL84" s="76"/>
      <c r="GM84" s="76"/>
      <c r="GN84" s="76"/>
      <c r="GO84" s="76"/>
      <c r="GP84" s="76"/>
      <c r="GQ84" s="76"/>
      <c r="GR84" s="76"/>
      <c r="GS84" s="76"/>
      <c r="GT84" s="76"/>
      <c r="GU84" s="76"/>
      <c r="GV84" s="76"/>
      <c r="GW84" s="76"/>
      <c r="GX84" s="76"/>
      <c r="GY84" s="76"/>
      <c r="GZ84" s="76"/>
      <c r="HA84" s="76"/>
      <c r="HB84" s="76"/>
      <c r="HC84" s="76"/>
      <c r="HD84" s="76"/>
      <c r="HE84" s="76"/>
      <c r="HF84" s="76"/>
      <c r="HG84" s="76"/>
      <c r="HH84" s="76"/>
      <c r="HI84" s="76"/>
      <c r="HJ84" s="76"/>
      <c r="HK84" s="76"/>
      <c r="HL84" s="76"/>
    </row>
    <row r="85" spans="1:220" s="83" customFormat="1" ht="30" customHeight="1" x14ac:dyDescent="0.45">
      <c r="A85" s="122">
        <v>45818</v>
      </c>
      <c r="B85" s="123" t="s">
        <v>317</v>
      </c>
      <c r="C85" s="97" t="s">
        <v>79</v>
      </c>
      <c r="D85" s="219" t="s">
        <v>29</v>
      </c>
      <c r="E85" s="220"/>
      <c r="F85" s="224"/>
      <c r="G85" s="126" t="s">
        <v>23</v>
      </c>
      <c r="H85" s="125" t="s">
        <v>184</v>
      </c>
      <c r="I85" s="143">
        <v>13860</v>
      </c>
      <c r="J85" s="133"/>
      <c r="K85" s="98"/>
      <c r="L85" s="55"/>
      <c r="M85" s="119"/>
      <c r="GB85" s="36"/>
      <c r="GC85" s="36"/>
      <c r="GD85" s="36"/>
      <c r="GE85" s="36"/>
      <c r="GF85" s="36"/>
      <c r="GG85" s="36"/>
      <c r="GH85" s="36"/>
      <c r="GI85" s="36"/>
      <c r="GJ85" s="36"/>
      <c r="GK85" s="36"/>
      <c r="GL85" s="36"/>
      <c r="GM85" s="36"/>
      <c r="GN85" s="36"/>
      <c r="GO85" s="36"/>
      <c r="GP85" s="36"/>
      <c r="GQ85" s="36"/>
      <c r="GR85" s="36"/>
      <c r="GS85" s="36"/>
      <c r="GT85" s="36"/>
      <c r="GU85" s="36"/>
      <c r="GV85" s="36"/>
      <c r="GW85" s="36"/>
      <c r="GX85" s="36"/>
      <c r="GY85" s="36"/>
      <c r="GZ85" s="36"/>
      <c r="HA85" s="36"/>
      <c r="HB85" s="36"/>
      <c r="HC85" s="36"/>
      <c r="HD85" s="36"/>
      <c r="HE85" s="36"/>
      <c r="HF85" s="36"/>
      <c r="HG85" s="36"/>
      <c r="HH85" s="36"/>
      <c r="HI85" s="36"/>
      <c r="HJ85" s="36"/>
      <c r="HK85" s="36"/>
      <c r="HL85" s="36"/>
    </row>
    <row r="86" spans="1:220" s="78" customFormat="1" ht="30" customHeight="1" x14ac:dyDescent="0.45">
      <c r="A86" s="122">
        <v>45818</v>
      </c>
      <c r="B86" s="134" t="s">
        <v>318</v>
      </c>
      <c r="C86" s="97" t="s">
        <v>37</v>
      </c>
      <c r="D86" s="219" t="s">
        <v>29</v>
      </c>
      <c r="E86" s="220"/>
      <c r="F86" s="224"/>
      <c r="G86" s="125" t="s">
        <v>23</v>
      </c>
      <c r="H86" s="125" t="s">
        <v>184</v>
      </c>
      <c r="I86" s="143">
        <v>12140.44</v>
      </c>
      <c r="J86" s="125"/>
      <c r="K86" s="98"/>
      <c r="L86" s="24"/>
      <c r="M86" s="119"/>
      <c r="GB86" s="30"/>
      <c r="GC86" s="30"/>
      <c r="GD86" s="30"/>
      <c r="GE86" s="30"/>
      <c r="GF86" s="30"/>
      <c r="GG86" s="30"/>
      <c r="GH86" s="30"/>
      <c r="GI86" s="30"/>
      <c r="GJ86" s="30"/>
      <c r="GK86" s="30"/>
      <c r="GL86" s="30"/>
      <c r="GM86" s="30"/>
      <c r="GN86" s="30"/>
      <c r="GO86" s="30"/>
      <c r="GP86" s="30"/>
      <c r="GQ86" s="30"/>
      <c r="GR86" s="30"/>
      <c r="GS86" s="30"/>
      <c r="GT86" s="30"/>
      <c r="GU86" s="30"/>
      <c r="GV86" s="30"/>
      <c r="GW86" s="30"/>
      <c r="GX86" s="30"/>
      <c r="GY86" s="30"/>
      <c r="GZ86" s="30"/>
      <c r="HA86" s="30"/>
      <c r="HB86" s="30"/>
      <c r="HC86" s="30"/>
      <c r="HD86" s="30"/>
      <c r="HE86" s="30"/>
      <c r="HF86" s="30"/>
      <c r="HG86" s="30"/>
      <c r="HH86" s="30"/>
      <c r="HI86" s="30"/>
      <c r="HJ86" s="30"/>
      <c r="HK86" s="30"/>
      <c r="HL86" s="30"/>
    </row>
    <row r="87" spans="1:220" s="82" customFormat="1" ht="30" customHeight="1" x14ac:dyDescent="0.25">
      <c r="A87" s="122">
        <v>45818</v>
      </c>
      <c r="B87" s="123" t="s">
        <v>319</v>
      </c>
      <c r="C87" s="97" t="s">
        <v>237</v>
      </c>
      <c r="D87" s="219" t="s">
        <v>29</v>
      </c>
      <c r="E87" s="220"/>
      <c r="F87" s="224"/>
      <c r="G87" s="126" t="s">
        <v>23</v>
      </c>
      <c r="H87" s="125" t="s">
        <v>184</v>
      </c>
      <c r="I87" s="143">
        <v>3468.7</v>
      </c>
      <c r="J87" s="125"/>
      <c r="K87" s="101"/>
      <c r="L87" s="54"/>
      <c r="M87" s="119"/>
      <c r="N87" s="105"/>
      <c r="GB87" s="30"/>
      <c r="GC87" s="30"/>
      <c r="GD87" s="30"/>
      <c r="GE87" s="30"/>
      <c r="GF87" s="30"/>
      <c r="GG87" s="30"/>
      <c r="GH87" s="30"/>
      <c r="GI87" s="30"/>
      <c r="GJ87" s="30"/>
      <c r="GK87" s="30"/>
      <c r="GL87" s="30"/>
      <c r="GM87" s="30"/>
      <c r="GN87" s="30"/>
      <c r="GO87" s="30"/>
      <c r="GP87" s="30"/>
      <c r="GQ87" s="30"/>
      <c r="GR87" s="30"/>
      <c r="GS87" s="30"/>
      <c r="GT87" s="30"/>
      <c r="GU87" s="30"/>
      <c r="GV87" s="30"/>
      <c r="GW87" s="30"/>
      <c r="GX87" s="30"/>
      <c r="GY87" s="30"/>
      <c r="GZ87" s="30"/>
      <c r="HA87" s="30"/>
      <c r="HB87" s="30"/>
      <c r="HC87" s="30"/>
      <c r="HD87" s="30"/>
      <c r="HE87" s="30"/>
      <c r="HF87" s="30"/>
      <c r="HG87" s="30"/>
      <c r="HH87" s="30"/>
      <c r="HI87" s="30"/>
      <c r="HJ87" s="30"/>
      <c r="HK87" s="30"/>
      <c r="HL87" s="30"/>
    </row>
    <row r="88" spans="1:220" s="81" customFormat="1" ht="30" customHeight="1" x14ac:dyDescent="0.25">
      <c r="A88" s="122">
        <v>45818</v>
      </c>
      <c r="B88" s="122" t="s">
        <v>320</v>
      </c>
      <c r="C88" s="97" t="s">
        <v>235</v>
      </c>
      <c r="D88" s="219" t="s">
        <v>29</v>
      </c>
      <c r="E88" s="220"/>
      <c r="F88" s="221"/>
      <c r="G88" s="125" t="s">
        <v>23</v>
      </c>
      <c r="H88" s="125" t="s">
        <v>184</v>
      </c>
      <c r="I88" s="143">
        <v>1734.35</v>
      </c>
      <c r="J88" s="125"/>
      <c r="K88" s="101"/>
      <c r="L88" s="54"/>
      <c r="M88" s="119"/>
      <c r="N88" s="82"/>
      <c r="GB88" s="76"/>
      <c r="GC88" s="76"/>
      <c r="GD88" s="76"/>
      <c r="GE88" s="76"/>
      <c r="GF88" s="76"/>
      <c r="GG88" s="76"/>
      <c r="GH88" s="76"/>
      <c r="GI88" s="76"/>
      <c r="GJ88" s="76"/>
      <c r="GK88" s="76"/>
      <c r="GL88" s="76"/>
      <c r="GM88" s="76"/>
      <c r="GN88" s="76"/>
      <c r="GO88" s="76"/>
      <c r="GP88" s="76"/>
      <c r="GQ88" s="76"/>
      <c r="GR88" s="76"/>
      <c r="GS88" s="76"/>
      <c r="GT88" s="76"/>
      <c r="GU88" s="76"/>
      <c r="GV88" s="76"/>
      <c r="GW88" s="76"/>
      <c r="GX88" s="76"/>
      <c r="GY88" s="76"/>
      <c r="GZ88" s="76"/>
      <c r="HA88" s="76"/>
      <c r="HB88" s="76"/>
      <c r="HC88" s="76"/>
      <c r="HD88" s="76"/>
      <c r="HE88" s="76"/>
      <c r="HF88" s="76"/>
      <c r="HG88" s="76"/>
      <c r="HH88" s="76"/>
      <c r="HI88" s="76"/>
      <c r="HJ88" s="76"/>
      <c r="HK88" s="76"/>
      <c r="HL88" s="76"/>
    </row>
    <row r="89" spans="1:220" s="81" customFormat="1" ht="30" customHeight="1" x14ac:dyDescent="0.25">
      <c r="A89" s="122">
        <v>45818</v>
      </c>
      <c r="B89" s="123" t="s">
        <v>321</v>
      </c>
      <c r="C89" s="97" t="s">
        <v>61</v>
      </c>
      <c r="D89" s="219" t="s">
        <v>29</v>
      </c>
      <c r="E89" s="220"/>
      <c r="F89" s="221"/>
      <c r="G89" s="125" t="s">
        <v>23</v>
      </c>
      <c r="H89" s="125" t="s">
        <v>184</v>
      </c>
      <c r="I89" s="144">
        <v>8316</v>
      </c>
      <c r="J89" s="125"/>
      <c r="K89" s="101"/>
      <c r="L89" s="54"/>
      <c r="M89" s="119"/>
      <c r="N89" s="82"/>
      <c r="GB89" s="76"/>
      <c r="GC89" s="76"/>
      <c r="GD89" s="76"/>
      <c r="GE89" s="76"/>
      <c r="GF89" s="76"/>
      <c r="GG89" s="76"/>
      <c r="GH89" s="76"/>
      <c r="GI89" s="76"/>
      <c r="GJ89" s="76"/>
      <c r="GK89" s="76"/>
      <c r="GL89" s="76"/>
      <c r="GM89" s="76"/>
      <c r="GN89" s="76"/>
      <c r="GO89" s="76"/>
      <c r="GP89" s="76"/>
      <c r="GQ89" s="76"/>
      <c r="GR89" s="76"/>
      <c r="GS89" s="76"/>
      <c r="GT89" s="76"/>
      <c r="GU89" s="76"/>
      <c r="GV89" s="76"/>
      <c r="GW89" s="76"/>
      <c r="GX89" s="76"/>
      <c r="GY89" s="76"/>
      <c r="GZ89" s="76"/>
      <c r="HA89" s="76"/>
      <c r="HB89" s="76"/>
      <c r="HC89" s="76"/>
      <c r="HD89" s="76"/>
      <c r="HE89" s="76"/>
      <c r="HF89" s="76"/>
      <c r="HG89" s="76"/>
      <c r="HH89" s="76"/>
      <c r="HI89" s="76"/>
      <c r="HJ89" s="76"/>
      <c r="HK89" s="76"/>
      <c r="HL89" s="76"/>
    </row>
    <row r="90" spans="1:220" s="81" customFormat="1" ht="30" customHeight="1" x14ac:dyDescent="0.25">
      <c r="A90" s="122">
        <v>45818</v>
      </c>
      <c r="B90" s="123" t="s">
        <v>322</v>
      </c>
      <c r="C90" s="97" t="s">
        <v>25</v>
      </c>
      <c r="D90" s="219" t="s">
        <v>29</v>
      </c>
      <c r="E90" s="220"/>
      <c r="F90" s="221"/>
      <c r="G90" s="125" t="s">
        <v>23</v>
      </c>
      <c r="H90" s="125" t="s">
        <v>184</v>
      </c>
      <c r="I90" s="144">
        <v>4624.93</v>
      </c>
      <c r="J90" s="125"/>
      <c r="K90" s="101"/>
      <c r="L90" s="54"/>
      <c r="M90" s="119"/>
      <c r="N90" s="82"/>
      <c r="GB90" s="76"/>
      <c r="GC90" s="76"/>
      <c r="GD90" s="76"/>
      <c r="GE90" s="76"/>
      <c r="GF90" s="76"/>
      <c r="GG90" s="76"/>
      <c r="GH90" s="76"/>
      <c r="GI90" s="76"/>
      <c r="GJ90" s="76"/>
      <c r="GK90" s="76"/>
      <c r="GL90" s="76"/>
      <c r="GM90" s="76"/>
      <c r="GN90" s="76"/>
      <c r="GO90" s="76"/>
      <c r="GP90" s="76"/>
      <c r="GQ90" s="76"/>
      <c r="GR90" s="76"/>
      <c r="GS90" s="76"/>
      <c r="GT90" s="76"/>
      <c r="GU90" s="76"/>
      <c r="GV90" s="76"/>
      <c r="GW90" s="76"/>
      <c r="GX90" s="76"/>
      <c r="GY90" s="76"/>
      <c r="GZ90" s="76"/>
      <c r="HA90" s="76"/>
      <c r="HB90" s="76"/>
      <c r="HC90" s="76"/>
      <c r="HD90" s="76"/>
      <c r="HE90" s="76"/>
      <c r="HF90" s="76"/>
      <c r="HG90" s="76"/>
      <c r="HH90" s="76"/>
      <c r="HI90" s="76"/>
      <c r="HJ90" s="76"/>
      <c r="HK90" s="76"/>
      <c r="HL90" s="76"/>
    </row>
    <row r="91" spans="1:220" s="81" customFormat="1" ht="30" customHeight="1" x14ac:dyDescent="0.25">
      <c r="A91" s="122">
        <v>45818</v>
      </c>
      <c r="B91" s="123" t="s">
        <v>213</v>
      </c>
      <c r="C91" s="97" t="s">
        <v>47</v>
      </c>
      <c r="D91" s="219" t="s">
        <v>29</v>
      </c>
      <c r="E91" s="220"/>
      <c r="F91" s="221"/>
      <c r="G91" s="125" t="s">
        <v>23</v>
      </c>
      <c r="H91" s="125" t="s">
        <v>184</v>
      </c>
      <c r="I91" s="144">
        <v>16632</v>
      </c>
      <c r="J91" s="125"/>
      <c r="K91" s="101"/>
      <c r="L91" s="54"/>
      <c r="M91" s="119"/>
      <c r="N91" s="82"/>
      <c r="GB91" s="76"/>
      <c r="GC91" s="76"/>
      <c r="GD91" s="76"/>
      <c r="GE91" s="76"/>
      <c r="GF91" s="76"/>
      <c r="GG91" s="76"/>
      <c r="GH91" s="76"/>
      <c r="GI91" s="76"/>
      <c r="GJ91" s="76"/>
      <c r="GK91" s="76"/>
      <c r="GL91" s="76"/>
      <c r="GM91" s="76"/>
      <c r="GN91" s="76"/>
      <c r="GO91" s="76"/>
      <c r="GP91" s="76"/>
      <c r="GQ91" s="76"/>
      <c r="GR91" s="76"/>
      <c r="GS91" s="76"/>
      <c r="GT91" s="76"/>
      <c r="GU91" s="76"/>
      <c r="GV91" s="76"/>
      <c r="GW91" s="76"/>
      <c r="GX91" s="76"/>
      <c r="GY91" s="76"/>
      <c r="GZ91" s="76"/>
      <c r="HA91" s="76"/>
      <c r="HB91" s="76"/>
      <c r="HC91" s="76"/>
      <c r="HD91" s="76"/>
      <c r="HE91" s="76"/>
      <c r="HF91" s="76"/>
      <c r="HG91" s="76"/>
      <c r="HH91" s="76"/>
      <c r="HI91" s="76"/>
      <c r="HJ91" s="76"/>
      <c r="HK91" s="76"/>
      <c r="HL91" s="76"/>
    </row>
    <row r="92" spans="1:220" s="81" customFormat="1" ht="30" customHeight="1" x14ac:dyDescent="0.25">
      <c r="A92" s="122">
        <v>45818</v>
      </c>
      <c r="B92" s="123" t="s">
        <v>323</v>
      </c>
      <c r="C92" s="97" t="s">
        <v>100</v>
      </c>
      <c r="D92" s="219" t="s">
        <v>29</v>
      </c>
      <c r="E92" s="220"/>
      <c r="F92" s="221"/>
      <c r="G92" s="125" t="s">
        <v>23</v>
      </c>
      <c r="H92" s="125" t="s">
        <v>184</v>
      </c>
      <c r="I92" s="143">
        <v>17094</v>
      </c>
      <c r="J92" s="125"/>
      <c r="K92" s="101"/>
      <c r="L92" s="54"/>
      <c r="M92" s="119"/>
      <c r="N92" s="82"/>
      <c r="GB92" s="76"/>
      <c r="GC92" s="76"/>
      <c r="GD92" s="76"/>
      <c r="GE92" s="76"/>
      <c r="GF92" s="76"/>
      <c r="GG92" s="76"/>
      <c r="GH92" s="76"/>
      <c r="GI92" s="76"/>
      <c r="GJ92" s="76"/>
      <c r="GK92" s="76"/>
      <c r="GL92" s="76"/>
      <c r="GM92" s="76"/>
      <c r="GN92" s="76"/>
      <c r="GO92" s="76"/>
      <c r="GP92" s="76"/>
      <c r="GQ92" s="76"/>
      <c r="GR92" s="76"/>
      <c r="GS92" s="76"/>
      <c r="GT92" s="76"/>
      <c r="GU92" s="76"/>
      <c r="GV92" s="76"/>
      <c r="GW92" s="76"/>
      <c r="GX92" s="76"/>
      <c r="GY92" s="76"/>
      <c r="GZ92" s="76"/>
      <c r="HA92" s="76"/>
      <c r="HB92" s="76"/>
      <c r="HC92" s="76"/>
      <c r="HD92" s="76"/>
      <c r="HE92" s="76"/>
      <c r="HF92" s="76"/>
      <c r="HG92" s="76"/>
      <c r="HH92" s="76"/>
      <c r="HI92" s="76"/>
      <c r="HJ92" s="76"/>
      <c r="HK92" s="76"/>
      <c r="HL92" s="76"/>
    </row>
    <row r="93" spans="1:220" s="81" customFormat="1" ht="30" customHeight="1" x14ac:dyDescent="0.25">
      <c r="A93" s="122">
        <v>45818</v>
      </c>
      <c r="B93" s="123" t="s">
        <v>206</v>
      </c>
      <c r="C93" s="97" t="s">
        <v>32</v>
      </c>
      <c r="D93" s="219" t="s">
        <v>29</v>
      </c>
      <c r="E93" s="220"/>
      <c r="F93" s="221"/>
      <c r="G93" s="125" t="s">
        <v>23</v>
      </c>
      <c r="H93" s="125" t="s">
        <v>184</v>
      </c>
      <c r="I93" s="144">
        <v>3696</v>
      </c>
      <c r="J93" s="125"/>
      <c r="K93" s="101"/>
      <c r="L93" s="54"/>
      <c r="M93" s="119"/>
      <c r="N93" s="82"/>
      <c r="GB93" s="76"/>
      <c r="GC93" s="76"/>
      <c r="GD93" s="76"/>
      <c r="GE93" s="76"/>
      <c r="GF93" s="76"/>
      <c r="GG93" s="76"/>
      <c r="GH93" s="76"/>
      <c r="GI93" s="76"/>
      <c r="GJ93" s="76"/>
      <c r="GK93" s="76"/>
      <c r="GL93" s="76"/>
      <c r="GM93" s="76"/>
      <c r="GN93" s="76"/>
      <c r="GO93" s="76"/>
      <c r="GP93" s="76"/>
      <c r="GQ93" s="76"/>
      <c r="GR93" s="76"/>
      <c r="GS93" s="76"/>
      <c r="GT93" s="76"/>
      <c r="GU93" s="76"/>
      <c r="GV93" s="76"/>
      <c r="GW93" s="76"/>
      <c r="GX93" s="76"/>
      <c r="GY93" s="76"/>
      <c r="GZ93" s="76"/>
      <c r="HA93" s="76"/>
      <c r="HB93" s="76"/>
      <c r="HC93" s="76"/>
      <c r="HD93" s="76"/>
      <c r="HE93" s="76"/>
      <c r="HF93" s="76"/>
      <c r="HG93" s="76"/>
      <c r="HH93" s="76"/>
      <c r="HI93" s="76"/>
      <c r="HJ93" s="76"/>
      <c r="HK93" s="76"/>
      <c r="HL93" s="76"/>
    </row>
    <row r="94" spans="1:220" s="81" customFormat="1" ht="30" customHeight="1" x14ac:dyDescent="0.25">
      <c r="A94" s="122">
        <v>45818</v>
      </c>
      <c r="B94" s="123" t="s">
        <v>234</v>
      </c>
      <c r="C94" s="97" t="s">
        <v>76</v>
      </c>
      <c r="D94" s="219" t="s">
        <v>29</v>
      </c>
      <c r="E94" s="220"/>
      <c r="F94" s="221"/>
      <c r="G94" s="125" t="s">
        <v>23</v>
      </c>
      <c r="H94" s="125" t="s">
        <v>184</v>
      </c>
      <c r="I94" s="143">
        <v>5203.04</v>
      </c>
      <c r="J94" s="125"/>
      <c r="K94" s="101"/>
      <c r="L94" s="54"/>
      <c r="M94" s="119"/>
      <c r="N94" s="82"/>
      <c r="GB94" s="76"/>
      <c r="GC94" s="76"/>
      <c r="GD94" s="76"/>
      <c r="GE94" s="76"/>
      <c r="GF94" s="76"/>
      <c r="GG94" s="76"/>
      <c r="GH94" s="76"/>
      <c r="GI94" s="76"/>
      <c r="GJ94" s="76"/>
      <c r="GK94" s="76"/>
      <c r="GL94" s="76"/>
      <c r="GM94" s="76"/>
      <c r="GN94" s="76"/>
      <c r="GO94" s="76"/>
      <c r="GP94" s="76"/>
      <c r="GQ94" s="76"/>
      <c r="GR94" s="76"/>
      <c r="GS94" s="76"/>
      <c r="GT94" s="76"/>
      <c r="GU94" s="76"/>
      <c r="GV94" s="76"/>
      <c r="GW94" s="76"/>
      <c r="GX94" s="76"/>
      <c r="GY94" s="76"/>
      <c r="GZ94" s="76"/>
      <c r="HA94" s="76"/>
      <c r="HB94" s="76"/>
      <c r="HC94" s="76"/>
      <c r="HD94" s="76"/>
      <c r="HE94" s="76"/>
      <c r="HF94" s="76"/>
      <c r="HG94" s="76"/>
      <c r="HH94" s="76"/>
      <c r="HI94" s="76"/>
      <c r="HJ94" s="76"/>
      <c r="HK94" s="76"/>
      <c r="HL94" s="76"/>
    </row>
    <row r="95" spans="1:220" s="81" customFormat="1" ht="30" customHeight="1" x14ac:dyDescent="0.25">
      <c r="A95" s="122">
        <v>45818</v>
      </c>
      <c r="B95" s="123" t="s">
        <v>233</v>
      </c>
      <c r="C95" s="97" t="s">
        <v>77</v>
      </c>
      <c r="D95" s="219" t="s">
        <v>29</v>
      </c>
      <c r="E95" s="220"/>
      <c r="F95" s="221"/>
      <c r="G95" s="125" t="s">
        <v>23</v>
      </c>
      <c r="H95" s="125" t="s">
        <v>184</v>
      </c>
      <c r="I95" s="143">
        <v>11273.26</v>
      </c>
      <c r="J95" s="125"/>
      <c r="K95" s="101"/>
      <c r="L95" s="54"/>
      <c r="M95" s="119"/>
      <c r="N95" s="82"/>
      <c r="GB95" s="76"/>
      <c r="GC95" s="76"/>
      <c r="GD95" s="76"/>
      <c r="GE95" s="76"/>
      <c r="GF95" s="76"/>
      <c r="GG95" s="76"/>
      <c r="GH95" s="76"/>
      <c r="GI95" s="76"/>
      <c r="GJ95" s="76"/>
      <c r="GK95" s="76"/>
      <c r="GL95" s="76"/>
      <c r="GM95" s="76"/>
      <c r="GN95" s="76"/>
      <c r="GO95" s="76"/>
      <c r="GP95" s="76"/>
      <c r="GQ95" s="76"/>
      <c r="GR95" s="76"/>
      <c r="GS95" s="76"/>
      <c r="GT95" s="76"/>
      <c r="GU95" s="76"/>
      <c r="GV95" s="76"/>
      <c r="GW95" s="76"/>
      <c r="GX95" s="76"/>
      <c r="GY95" s="76"/>
      <c r="GZ95" s="76"/>
      <c r="HA95" s="76"/>
      <c r="HB95" s="76"/>
      <c r="HC95" s="76"/>
      <c r="HD95" s="76"/>
      <c r="HE95" s="76"/>
      <c r="HF95" s="76"/>
      <c r="HG95" s="76"/>
      <c r="HH95" s="76"/>
      <c r="HI95" s="76"/>
      <c r="HJ95" s="76"/>
      <c r="HK95" s="76"/>
      <c r="HL95" s="76"/>
    </row>
    <row r="96" spans="1:220" s="81" customFormat="1" ht="30" customHeight="1" x14ac:dyDescent="0.25">
      <c r="A96" s="122">
        <v>45818</v>
      </c>
      <c r="B96" s="123" t="s">
        <v>191</v>
      </c>
      <c r="C96" s="97" t="s">
        <v>145</v>
      </c>
      <c r="D96" s="219" t="s">
        <v>29</v>
      </c>
      <c r="E96" s="220"/>
      <c r="F96" s="221"/>
      <c r="G96" s="125" t="s">
        <v>23</v>
      </c>
      <c r="H96" s="125" t="s">
        <v>184</v>
      </c>
      <c r="I96" s="144">
        <v>30492</v>
      </c>
      <c r="J96" s="125"/>
      <c r="K96" s="101"/>
      <c r="L96" s="54"/>
      <c r="M96" s="119"/>
      <c r="N96" s="82"/>
      <c r="GB96" s="76"/>
      <c r="GC96" s="76"/>
      <c r="GD96" s="76"/>
      <c r="GE96" s="76"/>
      <c r="GF96" s="76"/>
      <c r="GG96" s="76"/>
      <c r="GH96" s="76"/>
      <c r="GI96" s="76"/>
      <c r="GJ96" s="76"/>
      <c r="GK96" s="76"/>
      <c r="GL96" s="76"/>
      <c r="GM96" s="76"/>
      <c r="GN96" s="76"/>
      <c r="GO96" s="76"/>
      <c r="GP96" s="76"/>
      <c r="GQ96" s="76"/>
      <c r="GR96" s="76"/>
      <c r="GS96" s="76"/>
      <c r="GT96" s="76"/>
      <c r="GU96" s="76"/>
      <c r="GV96" s="76"/>
      <c r="GW96" s="76"/>
      <c r="GX96" s="76"/>
      <c r="GY96" s="76"/>
      <c r="GZ96" s="76"/>
      <c r="HA96" s="76"/>
      <c r="HB96" s="76"/>
      <c r="HC96" s="76"/>
      <c r="HD96" s="76"/>
      <c r="HE96" s="76"/>
      <c r="HF96" s="76"/>
      <c r="HG96" s="76"/>
      <c r="HH96" s="76"/>
      <c r="HI96" s="76"/>
      <c r="HJ96" s="76"/>
      <c r="HK96" s="76"/>
      <c r="HL96" s="76"/>
    </row>
    <row r="97" spans="1:220" s="81" customFormat="1" ht="30" customHeight="1" x14ac:dyDescent="0.25">
      <c r="A97" s="122">
        <v>45818</v>
      </c>
      <c r="B97" s="124" t="s">
        <v>186</v>
      </c>
      <c r="C97" s="97" t="s">
        <v>215</v>
      </c>
      <c r="D97" s="219" t="s">
        <v>29</v>
      </c>
      <c r="E97" s="220"/>
      <c r="F97" s="221"/>
      <c r="G97" s="125" t="s">
        <v>23</v>
      </c>
      <c r="H97" s="125" t="s">
        <v>184</v>
      </c>
      <c r="I97" s="143">
        <v>16632</v>
      </c>
      <c r="J97" s="125"/>
      <c r="K97" s="101"/>
      <c r="L97" s="54"/>
      <c r="M97" s="119"/>
      <c r="N97" s="82"/>
      <c r="GB97" s="76"/>
      <c r="GC97" s="76"/>
      <c r="GD97" s="76"/>
      <c r="GE97" s="76"/>
      <c r="GF97" s="76"/>
      <c r="GG97" s="76"/>
      <c r="GH97" s="76"/>
      <c r="GI97" s="76"/>
      <c r="GJ97" s="76"/>
      <c r="GK97" s="76"/>
      <c r="GL97" s="76"/>
      <c r="GM97" s="76"/>
      <c r="GN97" s="76"/>
      <c r="GO97" s="76"/>
      <c r="GP97" s="76"/>
      <c r="GQ97" s="76"/>
      <c r="GR97" s="76"/>
      <c r="GS97" s="76"/>
      <c r="GT97" s="76"/>
      <c r="GU97" s="76"/>
      <c r="GV97" s="76"/>
      <c r="GW97" s="76"/>
      <c r="GX97" s="76"/>
      <c r="GY97" s="76"/>
      <c r="GZ97" s="76"/>
      <c r="HA97" s="76"/>
      <c r="HB97" s="76"/>
      <c r="HC97" s="76"/>
      <c r="HD97" s="76"/>
      <c r="HE97" s="76"/>
      <c r="HF97" s="76"/>
      <c r="HG97" s="76"/>
      <c r="HH97" s="76"/>
      <c r="HI97" s="76"/>
      <c r="HJ97" s="76"/>
      <c r="HK97" s="76"/>
      <c r="HL97" s="76"/>
    </row>
    <row r="98" spans="1:220" s="81" customFormat="1" ht="30" customHeight="1" x14ac:dyDescent="0.25">
      <c r="A98" s="122">
        <v>45818</v>
      </c>
      <c r="B98" s="123" t="s">
        <v>166</v>
      </c>
      <c r="C98" s="97" t="s">
        <v>78</v>
      </c>
      <c r="D98" s="219" t="s">
        <v>29</v>
      </c>
      <c r="E98" s="220"/>
      <c r="F98" s="221"/>
      <c r="G98" s="125" t="s">
        <v>23</v>
      </c>
      <c r="H98" s="125" t="s">
        <v>184</v>
      </c>
      <c r="I98" s="144">
        <v>8448</v>
      </c>
      <c r="J98" s="125"/>
      <c r="K98" s="101"/>
      <c r="L98" s="54"/>
      <c r="M98" s="119"/>
      <c r="N98" s="82"/>
      <c r="GB98" s="76"/>
      <c r="GC98" s="76"/>
      <c r="GD98" s="76"/>
      <c r="GE98" s="76"/>
      <c r="GF98" s="76"/>
      <c r="GG98" s="76"/>
      <c r="GH98" s="76"/>
      <c r="GI98" s="76"/>
      <c r="GJ98" s="76"/>
      <c r="GK98" s="76"/>
      <c r="GL98" s="76"/>
      <c r="GM98" s="76"/>
      <c r="GN98" s="76"/>
      <c r="GO98" s="76"/>
      <c r="GP98" s="76"/>
      <c r="GQ98" s="76"/>
      <c r="GR98" s="76"/>
      <c r="GS98" s="76"/>
      <c r="GT98" s="76"/>
      <c r="GU98" s="76"/>
      <c r="GV98" s="76"/>
      <c r="GW98" s="76"/>
      <c r="GX98" s="76"/>
      <c r="GY98" s="76"/>
      <c r="GZ98" s="76"/>
      <c r="HA98" s="76"/>
      <c r="HB98" s="76"/>
      <c r="HC98" s="76"/>
      <c r="HD98" s="76"/>
      <c r="HE98" s="76"/>
      <c r="HF98" s="76"/>
      <c r="HG98" s="76"/>
      <c r="HH98" s="76"/>
      <c r="HI98" s="76"/>
      <c r="HJ98" s="76"/>
      <c r="HK98" s="76"/>
      <c r="HL98" s="76"/>
    </row>
    <row r="99" spans="1:220" s="81" customFormat="1" ht="30" customHeight="1" x14ac:dyDescent="0.25">
      <c r="A99" s="122">
        <v>45818</v>
      </c>
      <c r="B99" s="123" t="s">
        <v>324</v>
      </c>
      <c r="C99" s="97" t="s">
        <v>88</v>
      </c>
      <c r="D99" s="219" t="s">
        <v>29</v>
      </c>
      <c r="E99" s="220"/>
      <c r="F99" s="221"/>
      <c r="G99" s="125" t="s">
        <v>23</v>
      </c>
      <c r="H99" s="125" t="s">
        <v>184</v>
      </c>
      <c r="I99" s="144">
        <v>6607.04</v>
      </c>
      <c r="J99" s="125"/>
      <c r="K99" s="101"/>
      <c r="L99" s="54"/>
      <c r="M99" s="119"/>
      <c r="N99" s="82"/>
      <c r="GB99" s="76"/>
      <c r="GC99" s="76"/>
      <c r="GD99" s="76"/>
      <c r="GE99" s="76"/>
      <c r="GF99" s="76"/>
      <c r="GG99" s="76"/>
      <c r="GH99" s="76"/>
      <c r="GI99" s="76"/>
      <c r="GJ99" s="76"/>
      <c r="GK99" s="76"/>
      <c r="GL99" s="76"/>
      <c r="GM99" s="76"/>
      <c r="GN99" s="76"/>
      <c r="GO99" s="76"/>
      <c r="GP99" s="76"/>
      <c r="GQ99" s="76"/>
      <c r="GR99" s="76"/>
      <c r="GS99" s="76"/>
      <c r="GT99" s="76"/>
      <c r="GU99" s="76"/>
      <c r="GV99" s="76"/>
      <c r="GW99" s="76"/>
      <c r="GX99" s="76"/>
      <c r="GY99" s="76"/>
      <c r="GZ99" s="76"/>
      <c r="HA99" s="76"/>
      <c r="HB99" s="76"/>
      <c r="HC99" s="76"/>
      <c r="HD99" s="76"/>
      <c r="HE99" s="76"/>
      <c r="HF99" s="76"/>
      <c r="HG99" s="76"/>
      <c r="HH99" s="76"/>
      <c r="HI99" s="76"/>
      <c r="HJ99" s="76"/>
      <c r="HK99" s="76"/>
      <c r="HL99" s="76"/>
    </row>
    <row r="100" spans="1:220" s="81" customFormat="1" ht="30" customHeight="1" x14ac:dyDescent="0.25">
      <c r="A100" s="122">
        <v>45818</v>
      </c>
      <c r="B100" s="123" t="s">
        <v>193</v>
      </c>
      <c r="C100" s="97" t="s">
        <v>89</v>
      </c>
      <c r="D100" s="219" t="s">
        <v>29</v>
      </c>
      <c r="E100" s="220"/>
      <c r="F100" s="221"/>
      <c r="G100" s="125" t="s">
        <v>23</v>
      </c>
      <c r="H100" s="125" t="s">
        <v>184</v>
      </c>
      <c r="I100" s="143">
        <v>12012</v>
      </c>
      <c r="J100" s="125"/>
      <c r="K100" s="101"/>
      <c r="L100" s="54"/>
      <c r="M100" s="119"/>
      <c r="N100" s="82"/>
      <c r="GB100" s="76"/>
      <c r="GC100" s="76"/>
      <c r="GD100" s="76"/>
      <c r="GE100" s="76"/>
      <c r="GF100" s="76"/>
      <c r="GG100" s="76"/>
      <c r="GH100" s="76"/>
      <c r="GI100" s="76"/>
      <c r="GJ100" s="76"/>
      <c r="GK100" s="76"/>
      <c r="GL100" s="76"/>
      <c r="GM100" s="76"/>
      <c r="GN100" s="76"/>
      <c r="GO100" s="76"/>
      <c r="GP100" s="76"/>
      <c r="GQ100" s="76"/>
      <c r="GR100" s="76"/>
      <c r="GS100" s="76"/>
      <c r="GT100" s="76"/>
      <c r="GU100" s="76"/>
      <c r="GV100" s="76"/>
      <c r="GW100" s="76"/>
      <c r="GX100" s="76"/>
      <c r="GY100" s="76"/>
      <c r="GZ100" s="76"/>
      <c r="HA100" s="76"/>
      <c r="HB100" s="76"/>
      <c r="HC100" s="76"/>
      <c r="HD100" s="76"/>
      <c r="HE100" s="76"/>
      <c r="HF100" s="76"/>
      <c r="HG100" s="76"/>
      <c r="HH100" s="76"/>
      <c r="HI100" s="76"/>
      <c r="HJ100" s="76"/>
      <c r="HK100" s="76"/>
      <c r="HL100" s="76"/>
    </row>
    <row r="101" spans="1:220" s="81" customFormat="1" ht="30" customHeight="1" x14ac:dyDescent="0.25">
      <c r="A101" s="122">
        <v>45818</v>
      </c>
      <c r="B101" s="123" t="s">
        <v>325</v>
      </c>
      <c r="C101" s="97" t="s">
        <v>68</v>
      </c>
      <c r="D101" s="219" t="s">
        <v>140</v>
      </c>
      <c r="E101" s="220"/>
      <c r="F101" s="221"/>
      <c r="G101" s="125" t="s">
        <v>132</v>
      </c>
      <c r="H101" s="126" t="s">
        <v>114</v>
      </c>
      <c r="I101" s="143">
        <v>16950</v>
      </c>
      <c r="J101" s="125"/>
      <c r="K101" s="101"/>
      <c r="L101" s="54"/>
      <c r="M101" s="119"/>
      <c r="N101" s="82"/>
      <c r="GB101" s="76"/>
      <c r="GC101" s="76"/>
      <c r="GD101" s="76"/>
      <c r="GE101" s="76"/>
      <c r="GF101" s="76"/>
      <c r="GG101" s="76"/>
      <c r="GH101" s="76"/>
      <c r="GI101" s="76"/>
      <c r="GJ101" s="76"/>
      <c r="GK101" s="76"/>
      <c r="GL101" s="76"/>
      <c r="GM101" s="76"/>
      <c r="GN101" s="76"/>
      <c r="GO101" s="76"/>
      <c r="GP101" s="76"/>
      <c r="GQ101" s="76"/>
      <c r="GR101" s="76"/>
      <c r="GS101" s="76"/>
      <c r="GT101" s="76"/>
      <c r="GU101" s="76"/>
      <c r="GV101" s="76"/>
      <c r="GW101" s="76"/>
      <c r="GX101" s="76"/>
      <c r="GY101" s="76"/>
      <c r="GZ101" s="76"/>
      <c r="HA101" s="76"/>
      <c r="HB101" s="76"/>
      <c r="HC101" s="76"/>
      <c r="HD101" s="76"/>
      <c r="HE101" s="76"/>
      <c r="HF101" s="76"/>
      <c r="HG101" s="76"/>
      <c r="HH101" s="76"/>
      <c r="HI101" s="76"/>
      <c r="HJ101" s="76"/>
      <c r="HK101" s="76"/>
      <c r="HL101" s="76"/>
    </row>
    <row r="102" spans="1:220" s="81" customFormat="1" ht="30" customHeight="1" x14ac:dyDescent="0.25">
      <c r="A102" s="122">
        <v>45818</v>
      </c>
      <c r="B102" s="123" t="s">
        <v>326</v>
      </c>
      <c r="C102" s="97" t="s">
        <v>203</v>
      </c>
      <c r="D102" s="219" t="s">
        <v>202</v>
      </c>
      <c r="E102" s="220"/>
      <c r="F102" s="221"/>
      <c r="G102" s="125" t="s">
        <v>122</v>
      </c>
      <c r="H102" s="126" t="s">
        <v>114</v>
      </c>
      <c r="I102" s="143">
        <v>56000</v>
      </c>
      <c r="J102" s="125"/>
      <c r="K102" s="101"/>
      <c r="L102" s="54"/>
      <c r="M102" s="119"/>
      <c r="N102" s="82"/>
      <c r="GB102" s="76"/>
      <c r="GC102" s="76"/>
      <c r="GD102" s="76"/>
      <c r="GE102" s="76"/>
      <c r="GF102" s="76"/>
      <c r="GG102" s="76"/>
      <c r="GH102" s="76"/>
      <c r="GI102" s="76"/>
      <c r="GJ102" s="76"/>
      <c r="GK102" s="76"/>
      <c r="GL102" s="76"/>
      <c r="GM102" s="76"/>
      <c r="GN102" s="76"/>
      <c r="GO102" s="76"/>
      <c r="GP102" s="76"/>
      <c r="GQ102" s="76"/>
      <c r="GR102" s="76"/>
      <c r="GS102" s="76"/>
      <c r="GT102" s="76"/>
      <c r="GU102" s="76"/>
      <c r="GV102" s="76"/>
      <c r="GW102" s="76"/>
      <c r="GX102" s="76"/>
      <c r="GY102" s="76"/>
      <c r="GZ102" s="76"/>
      <c r="HA102" s="76"/>
      <c r="HB102" s="76"/>
      <c r="HC102" s="76"/>
      <c r="HD102" s="76"/>
      <c r="HE102" s="76"/>
      <c r="HF102" s="76"/>
      <c r="HG102" s="76"/>
      <c r="HH102" s="76"/>
      <c r="HI102" s="76"/>
      <c r="HJ102" s="76"/>
      <c r="HK102" s="76"/>
      <c r="HL102" s="76"/>
    </row>
    <row r="103" spans="1:220" s="81" customFormat="1" ht="60" customHeight="1" x14ac:dyDescent="0.25">
      <c r="A103" s="122">
        <v>45818</v>
      </c>
      <c r="B103" s="123" t="s">
        <v>327</v>
      </c>
      <c r="C103" s="128" t="s">
        <v>171</v>
      </c>
      <c r="D103" s="219" t="s">
        <v>328</v>
      </c>
      <c r="E103" s="220"/>
      <c r="F103" s="221"/>
      <c r="G103" s="125" t="s">
        <v>132</v>
      </c>
      <c r="H103" s="126" t="s">
        <v>114</v>
      </c>
      <c r="I103" s="143">
        <v>528</v>
      </c>
      <c r="J103" s="125"/>
      <c r="K103" s="101"/>
      <c r="L103" s="54"/>
      <c r="M103" s="119"/>
      <c r="N103" s="82"/>
      <c r="GB103" s="76"/>
      <c r="GC103" s="76"/>
      <c r="GD103" s="76"/>
      <c r="GE103" s="76"/>
      <c r="GF103" s="76"/>
      <c r="GG103" s="76"/>
      <c r="GH103" s="76"/>
      <c r="GI103" s="76"/>
      <c r="GJ103" s="76"/>
      <c r="GK103" s="76"/>
      <c r="GL103" s="76"/>
      <c r="GM103" s="76"/>
      <c r="GN103" s="76"/>
      <c r="GO103" s="76"/>
      <c r="GP103" s="76"/>
      <c r="GQ103" s="76"/>
      <c r="GR103" s="76"/>
      <c r="GS103" s="76"/>
      <c r="GT103" s="76"/>
      <c r="GU103" s="76"/>
      <c r="GV103" s="76"/>
      <c r="GW103" s="76"/>
      <c r="GX103" s="76"/>
      <c r="GY103" s="76"/>
      <c r="GZ103" s="76"/>
      <c r="HA103" s="76"/>
      <c r="HB103" s="76"/>
      <c r="HC103" s="76"/>
      <c r="HD103" s="76"/>
      <c r="HE103" s="76"/>
      <c r="HF103" s="76"/>
      <c r="HG103" s="76"/>
      <c r="HH103" s="76"/>
      <c r="HI103" s="76"/>
      <c r="HJ103" s="76"/>
      <c r="HK103" s="76"/>
      <c r="HL103" s="76"/>
    </row>
    <row r="104" spans="1:220" s="81" customFormat="1" ht="30" customHeight="1" x14ac:dyDescent="0.25">
      <c r="A104" s="122">
        <v>45818</v>
      </c>
      <c r="B104" s="123" t="s">
        <v>329</v>
      </c>
      <c r="C104" s="107" t="s">
        <v>85</v>
      </c>
      <c r="D104" s="202" t="s">
        <v>154</v>
      </c>
      <c r="E104" s="203"/>
      <c r="F104" s="215"/>
      <c r="G104" s="31" t="s">
        <v>116</v>
      </c>
      <c r="H104" s="31" t="s">
        <v>126</v>
      </c>
      <c r="I104" s="144">
        <v>1000</v>
      </c>
      <c r="J104" s="125"/>
      <c r="K104" s="101"/>
      <c r="L104" s="54"/>
      <c r="M104" s="119"/>
      <c r="N104" s="82"/>
      <c r="GB104" s="76"/>
      <c r="GC104" s="76"/>
      <c r="GD104" s="76"/>
      <c r="GE104" s="76"/>
      <c r="GF104" s="76"/>
      <c r="GG104" s="76"/>
      <c r="GH104" s="76"/>
      <c r="GI104" s="76"/>
      <c r="GJ104" s="76"/>
      <c r="GK104" s="76"/>
      <c r="GL104" s="76"/>
      <c r="GM104" s="76"/>
      <c r="GN104" s="76"/>
      <c r="GO104" s="76"/>
      <c r="GP104" s="76"/>
      <c r="GQ104" s="76"/>
      <c r="GR104" s="76"/>
      <c r="GS104" s="76"/>
      <c r="GT104" s="76"/>
      <c r="GU104" s="76"/>
      <c r="GV104" s="76"/>
      <c r="GW104" s="76"/>
      <c r="GX104" s="76"/>
      <c r="GY104" s="76"/>
      <c r="GZ104" s="76"/>
      <c r="HA104" s="76"/>
      <c r="HB104" s="76"/>
      <c r="HC104" s="76"/>
      <c r="HD104" s="76"/>
      <c r="HE104" s="76"/>
      <c r="HF104" s="76"/>
      <c r="HG104" s="76"/>
      <c r="HH104" s="76"/>
      <c r="HI104" s="76"/>
      <c r="HJ104" s="76"/>
      <c r="HK104" s="76"/>
      <c r="HL104" s="76"/>
    </row>
    <row r="105" spans="1:220" s="81" customFormat="1" ht="30" customHeight="1" x14ac:dyDescent="0.25">
      <c r="A105" s="122">
        <v>45818</v>
      </c>
      <c r="B105" s="123" t="s">
        <v>330</v>
      </c>
      <c r="C105" s="97" t="s">
        <v>209</v>
      </c>
      <c r="D105" s="219" t="s">
        <v>29</v>
      </c>
      <c r="E105" s="220"/>
      <c r="F105" s="221"/>
      <c r="G105" s="125" t="s">
        <v>23</v>
      </c>
      <c r="H105" s="125" t="s">
        <v>184</v>
      </c>
      <c r="I105" s="143">
        <v>5544</v>
      </c>
      <c r="J105" s="125"/>
      <c r="K105" s="101"/>
      <c r="L105" s="54"/>
      <c r="M105" s="119"/>
      <c r="N105" s="82"/>
      <c r="GB105" s="76"/>
      <c r="GC105" s="76"/>
      <c r="GD105" s="76"/>
      <c r="GE105" s="76"/>
      <c r="GF105" s="76"/>
      <c r="GG105" s="76"/>
      <c r="GH105" s="76"/>
      <c r="GI105" s="76"/>
      <c r="GJ105" s="76"/>
      <c r="GK105" s="76"/>
      <c r="GL105" s="76"/>
      <c r="GM105" s="76"/>
      <c r="GN105" s="76"/>
      <c r="GO105" s="76"/>
      <c r="GP105" s="76"/>
      <c r="GQ105" s="76"/>
      <c r="GR105" s="76"/>
      <c r="GS105" s="76"/>
      <c r="GT105" s="76"/>
      <c r="GU105" s="76"/>
      <c r="GV105" s="76"/>
      <c r="GW105" s="76"/>
      <c r="GX105" s="76"/>
      <c r="GY105" s="76"/>
      <c r="GZ105" s="76"/>
      <c r="HA105" s="76"/>
      <c r="HB105" s="76"/>
      <c r="HC105" s="76"/>
      <c r="HD105" s="76"/>
      <c r="HE105" s="76"/>
      <c r="HF105" s="76"/>
      <c r="HG105" s="76"/>
      <c r="HH105" s="76"/>
      <c r="HI105" s="76"/>
      <c r="HJ105" s="76"/>
      <c r="HK105" s="76"/>
      <c r="HL105" s="76"/>
    </row>
    <row r="106" spans="1:220" s="81" customFormat="1" ht="30" customHeight="1" x14ac:dyDescent="0.25">
      <c r="A106" s="122">
        <v>45818</v>
      </c>
      <c r="B106" s="123" t="s">
        <v>331</v>
      </c>
      <c r="C106" s="97" t="s">
        <v>73</v>
      </c>
      <c r="D106" s="219" t="s">
        <v>29</v>
      </c>
      <c r="E106" s="220"/>
      <c r="F106" s="221"/>
      <c r="G106" s="125" t="s">
        <v>23</v>
      </c>
      <c r="H106" s="125" t="s">
        <v>184</v>
      </c>
      <c r="I106" s="143">
        <v>29568</v>
      </c>
      <c r="J106" s="125"/>
      <c r="K106" s="101"/>
      <c r="L106" s="54"/>
      <c r="M106" s="119"/>
      <c r="N106" s="82"/>
      <c r="GB106" s="76"/>
      <c r="GC106" s="76"/>
      <c r="GD106" s="76"/>
      <c r="GE106" s="76"/>
      <c r="GF106" s="76"/>
      <c r="GG106" s="76"/>
      <c r="GH106" s="76"/>
      <c r="GI106" s="76"/>
      <c r="GJ106" s="76"/>
      <c r="GK106" s="76"/>
      <c r="GL106" s="76"/>
      <c r="GM106" s="76"/>
      <c r="GN106" s="76"/>
      <c r="GO106" s="76"/>
      <c r="GP106" s="76"/>
      <c r="GQ106" s="76"/>
      <c r="GR106" s="76"/>
      <c r="GS106" s="76"/>
      <c r="GT106" s="76"/>
      <c r="GU106" s="76"/>
      <c r="GV106" s="76"/>
      <c r="GW106" s="76"/>
      <c r="GX106" s="76"/>
      <c r="GY106" s="76"/>
      <c r="GZ106" s="76"/>
      <c r="HA106" s="76"/>
      <c r="HB106" s="76"/>
      <c r="HC106" s="76"/>
      <c r="HD106" s="76"/>
      <c r="HE106" s="76"/>
      <c r="HF106" s="76"/>
      <c r="HG106" s="76"/>
      <c r="HH106" s="76"/>
      <c r="HI106" s="76"/>
      <c r="HJ106" s="76"/>
      <c r="HK106" s="76"/>
      <c r="HL106" s="76"/>
    </row>
    <row r="107" spans="1:220" s="81" customFormat="1" ht="30" customHeight="1" x14ac:dyDescent="0.25">
      <c r="A107" s="122">
        <v>45818</v>
      </c>
      <c r="B107" s="123" t="s">
        <v>332</v>
      </c>
      <c r="C107" s="97" t="s">
        <v>36</v>
      </c>
      <c r="D107" s="219" t="s">
        <v>29</v>
      </c>
      <c r="E107" s="220"/>
      <c r="F107" s="221"/>
      <c r="G107" s="129" t="s">
        <v>23</v>
      </c>
      <c r="H107" s="125" t="s">
        <v>184</v>
      </c>
      <c r="I107" s="143">
        <v>4335.87</v>
      </c>
      <c r="J107" s="125"/>
      <c r="K107" s="101"/>
      <c r="L107" s="54"/>
      <c r="M107" s="119"/>
      <c r="N107" s="82"/>
      <c r="GB107" s="76"/>
      <c r="GC107" s="76"/>
      <c r="GD107" s="76"/>
      <c r="GE107" s="76"/>
      <c r="GF107" s="76"/>
      <c r="GG107" s="76"/>
      <c r="GH107" s="76"/>
      <c r="GI107" s="76"/>
      <c r="GJ107" s="76"/>
      <c r="GK107" s="76"/>
      <c r="GL107" s="76"/>
      <c r="GM107" s="76"/>
      <c r="GN107" s="76"/>
      <c r="GO107" s="76"/>
      <c r="GP107" s="76"/>
      <c r="GQ107" s="76"/>
      <c r="GR107" s="76"/>
      <c r="GS107" s="76"/>
      <c r="GT107" s="76"/>
      <c r="GU107" s="76"/>
      <c r="GV107" s="76"/>
      <c r="GW107" s="76"/>
      <c r="GX107" s="76"/>
      <c r="GY107" s="76"/>
      <c r="GZ107" s="76"/>
      <c r="HA107" s="76"/>
      <c r="HB107" s="76"/>
      <c r="HC107" s="76"/>
      <c r="HD107" s="76"/>
      <c r="HE107" s="76"/>
      <c r="HF107" s="76"/>
      <c r="HG107" s="76"/>
      <c r="HH107" s="76"/>
      <c r="HI107" s="76"/>
      <c r="HJ107" s="76"/>
      <c r="HK107" s="76"/>
      <c r="HL107" s="76"/>
    </row>
    <row r="108" spans="1:220" s="81" customFormat="1" ht="30" customHeight="1" x14ac:dyDescent="0.25">
      <c r="A108" s="122">
        <v>45818</v>
      </c>
      <c r="B108" s="123" t="s">
        <v>168</v>
      </c>
      <c r="C108" s="128" t="s">
        <v>105</v>
      </c>
      <c r="D108" s="219" t="s">
        <v>141</v>
      </c>
      <c r="E108" s="220"/>
      <c r="F108" s="221"/>
      <c r="G108" s="125" t="s">
        <v>142</v>
      </c>
      <c r="H108" s="126" t="s">
        <v>114</v>
      </c>
      <c r="I108" s="143">
        <v>7800</v>
      </c>
      <c r="J108" s="125"/>
      <c r="K108" s="101"/>
      <c r="L108" s="54"/>
      <c r="M108" s="119"/>
      <c r="N108" s="82"/>
      <c r="GB108" s="76"/>
      <c r="GC108" s="76"/>
      <c r="GD108" s="76"/>
      <c r="GE108" s="76"/>
      <c r="GF108" s="76"/>
      <c r="GG108" s="76"/>
      <c r="GH108" s="76"/>
      <c r="GI108" s="76"/>
      <c r="GJ108" s="76"/>
      <c r="GK108" s="76"/>
      <c r="GL108" s="76"/>
      <c r="GM108" s="76"/>
      <c r="GN108" s="76"/>
      <c r="GO108" s="76"/>
      <c r="GP108" s="76"/>
      <c r="GQ108" s="76"/>
      <c r="GR108" s="76"/>
      <c r="GS108" s="76"/>
      <c r="GT108" s="76"/>
      <c r="GU108" s="76"/>
      <c r="GV108" s="76"/>
      <c r="GW108" s="76"/>
      <c r="GX108" s="76"/>
      <c r="GY108" s="76"/>
      <c r="GZ108" s="76"/>
      <c r="HA108" s="76"/>
      <c r="HB108" s="76"/>
      <c r="HC108" s="76"/>
      <c r="HD108" s="76"/>
      <c r="HE108" s="76"/>
      <c r="HF108" s="76"/>
      <c r="HG108" s="76"/>
      <c r="HH108" s="76"/>
      <c r="HI108" s="76"/>
      <c r="HJ108" s="76"/>
      <c r="HK108" s="76"/>
      <c r="HL108" s="76"/>
    </row>
    <row r="109" spans="1:220" s="81" customFormat="1" ht="30" customHeight="1" x14ac:dyDescent="0.25">
      <c r="A109" s="122">
        <v>45818</v>
      </c>
      <c r="B109" s="124" t="s">
        <v>201</v>
      </c>
      <c r="C109" s="128" t="s">
        <v>64</v>
      </c>
      <c r="D109" s="219" t="s">
        <v>29</v>
      </c>
      <c r="E109" s="220"/>
      <c r="F109" s="221"/>
      <c r="G109" s="125" t="s">
        <v>23</v>
      </c>
      <c r="H109" s="125" t="s">
        <v>184</v>
      </c>
      <c r="I109" s="143">
        <v>6070.22</v>
      </c>
      <c r="J109" s="125"/>
      <c r="K109" s="101"/>
      <c r="L109" s="54"/>
      <c r="M109" s="119"/>
      <c r="N109" s="82"/>
      <c r="GB109" s="76"/>
      <c r="GC109" s="76"/>
      <c r="GD109" s="76"/>
      <c r="GE109" s="76"/>
      <c r="GF109" s="76"/>
      <c r="GG109" s="76"/>
      <c r="GH109" s="76"/>
      <c r="GI109" s="76"/>
      <c r="GJ109" s="76"/>
      <c r="GK109" s="76"/>
      <c r="GL109" s="76"/>
      <c r="GM109" s="76"/>
      <c r="GN109" s="76"/>
      <c r="GO109" s="76"/>
      <c r="GP109" s="76"/>
      <c r="GQ109" s="76"/>
      <c r="GR109" s="76"/>
      <c r="GS109" s="76"/>
      <c r="GT109" s="76"/>
      <c r="GU109" s="76"/>
      <c r="GV109" s="76"/>
      <c r="GW109" s="76"/>
      <c r="GX109" s="76"/>
      <c r="GY109" s="76"/>
      <c r="GZ109" s="76"/>
      <c r="HA109" s="76"/>
      <c r="HB109" s="76"/>
      <c r="HC109" s="76"/>
      <c r="HD109" s="76"/>
      <c r="HE109" s="76"/>
      <c r="HF109" s="76"/>
      <c r="HG109" s="76"/>
      <c r="HH109" s="76"/>
      <c r="HI109" s="76"/>
      <c r="HJ109" s="76"/>
      <c r="HK109" s="76"/>
      <c r="HL109" s="76"/>
    </row>
    <row r="110" spans="1:220" s="81" customFormat="1" ht="30" customHeight="1" x14ac:dyDescent="0.25">
      <c r="A110" s="122">
        <v>45818</v>
      </c>
      <c r="B110" s="123" t="s">
        <v>212</v>
      </c>
      <c r="C110" s="97" t="s">
        <v>167</v>
      </c>
      <c r="D110" s="219" t="s">
        <v>29</v>
      </c>
      <c r="E110" s="220"/>
      <c r="F110" s="221"/>
      <c r="G110" s="125" t="s">
        <v>23</v>
      </c>
      <c r="H110" s="125" t="s">
        <v>184</v>
      </c>
      <c r="I110" s="143">
        <v>5544</v>
      </c>
      <c r="J110" s="125"/>
      <c r="K110" s="101"/>
      <c r="L110" s="54"/>
      <c r="M110" s="119"/>
      <c r="N110" s="82"/>
      <c r="GB110" s="76"/>
      <c r="GC110" s="76"/>
      <c r="GD110" s="76"/>
      <c r="GE110" s="76"/>
      <c r="GF110" s="76"/>
      <c r="GG110" s="76"/>
      <c r="GH110" s="76"/>
      <c r="GI110" s="76"/>
      <c r="GJ110" s="76"/>
      <c r="GK110" s="76"/>
      <c r="GL110" s="76"/>
      <c r="GM110" s="76"/>
      <c r="GN110" s="76"/>
      <c r="GO110" s="76"/>
      <c r="GP110" s="76"/>
      <c r="GQ110" s="76"/>
      <c r="GR110" s="76"/>
      <c r="GS110" s="76"/>
      <c r="GT110" s="76"/>
      <c r="GU110" s="76"/>
      <c r="GV110" s="76"/>
      <c r="GW110" s="76"/>
      <c r="GX110" s="76"/>
      <c r="GY110" s="76"/>
      <c r="GZ110" s="76"/>
      <c r="HA110" s="76"/>
      <c r="HB110" s="76"/>
      <c r="HC110" s="76"/>
      <c r="HD110" s="76"/>
      <c r="HE110" s="76"/>
      <c r="HF110" s="76"/>
      <c r="HG110" s="76"/>
      <c r="HH110" s="76"/>
      <c r="HI110" s="76"/>
      <c r="HJ110" s="76"/>
      <c r="HK110" s="76"/>
      <c r="HL110" s="76"/>
    </row>
    <row r="111" spans="1:220" s="81" customFormat="1" ht="30" customHeight="1" x14ac:dyDescent="0.25">
      <c r="A111" s="122">
        <v>45818</v>
      </c>
      <c r="B111" s="123" t="s">
        <v>312</v>
      </c>
      <c r="C111" s="97" t="s">
        <v>67</v>
      </c>
      <c r="D111" s="219" t="s">
        <v>29</v>
      </c>
      <c r="E111" s="220"/>
      <c r="F111" s="221"/>
      <c r="G111" s="125" t="s">
        <v>23</v>
      </c>
      <c r="H111" s="125" t="s">
        <v>184</v>
      </c>
      <c r="I111" s="143">
        <v>3696</v>
      </c>
      <c r="J111" s="125"/>
      <c r="K111" s="101"/>
      <c r="L111" s="54"/>
      <c r="M111" s="119"/>
      <c r="N111" s="82"/>
      <c r="GB111" s="76"/>
      <c r="GC111" s="76"/>
      <c r="GD111" s="76"/>
      <c r="GE111" s="76"/>
      <c r="GF111" s="76"/>
      <c r="GG111" s="76"/>
      <c r="GH111" s="76"/>
      <c r="GI111" s="76"/>
      <c r="GJ111" s="76"/>
      <c r="GK111" s="76"/>
      <c r="GL111" s="76"/>
      <c r="GM111" s="76"/>
      <c r="GN111" s="76"/>
      <c r="GO111" s="76"/>
      <c r="GP111" s="76"/>
      <c r="GQ111" s="76"/>
      <c r="GR111" s="76"/>
      <c r="GS111" s="76"/>
      <c r="GT111" s="76"/>
      <c r="GU111" s="76"/>
      <c r="GV111" s="76"/>
      <c r="GW111" s="76"/>
      <c r="GX111" s="76"/>
      <c r="GY111" s="76"/>
      <c r="GZ111" s="76"/>
      <c r="HA111" s="76"/>
      <c r="HB111" s="76"/>
      <c r="HC111" s="76"/>
      <c r="HD111" s="76"/>
      <c r="HE111" s="76"/>
      <c r="HF111" s="76"/>
      <c r="HG111" s="76"/>
      <c r="HH111" s="76"/>
      <c r="HI111" s="76"/>
      <c r="HJ111" s="76"/>
      <c r="HK111" s="76"/>
      <c r="HL111" s="76"/>
    </row>
    <row r="112" spans="1:220" s="81" customFormat="1" ht="30" customHeight="1" x14ac:dyDescent="0.25">
      <c r="A112" s="122">
        <v>45818</v>
      </c>
      <c r="B112" s="123" t="s">
        <v>333</v>
      </c>
      <c r="C112" s="97" t="s">
        <v>50</v>
      </c>
      <c r="D112" s="219" t="s">
        <v>29</v>
      </c>
      <c r="E112" s="220"/>
      <c r="F112" s="221"/>
      <c r="G112" s="125" t="s">
        <v>23</v>
      </c>
      <c r="H112" s="125" t="s">
        <v>184</v>
      </c>
      <c r="I112" s="143">
        <v>11088</v>
      </c>
      <c r="J112" s="125"/>
      <c r="K112" s="101"/>
      <c r="L112" s="54"/>
      <c r="M112" s="119"/>
      <c r="N112" s="82"/>
      <c r="GB112" s="76"/>
      <c r="GC112" s="76"/>
      <c r="GD112" s="76"/>
      <c r="GE112" s="76"/>
      <c r="GF112" s="76"/>
      <c r="GG112" s="76"/>
      <c r="GH112" s="76"/>
      <c r="GI112" s="76"/>
      <c r="GJ112" s="76"/>
      <c r="GK112" s="76"/>
      <c r="GL112" s="76"/>
      <c r="GM112" s="76"/>
      <c r="GN112" s="76"/>
      <c r="GO112" s="76"/>
      <c r="GP112" s="76"/>
      <c r="GQ112" s="76"/>
      <c r="GR112" s="76"/>
      <c r="GS112" s="76"/>
      <c r="GT112" s="76"/>
      <c r="GU112" s="76"/>
      <c r="GV112" s="76"/>
      <c r="GW112" s="76"/>
      <c r="GX112" s="76"/>
      <c r="GY112" s="76"/>
      <c r="GZ112" s="76"/>
      <c r="HA112" s="76"/>
      <c r="HB112" s="76"/>
      <c r="HC112" s="76"/>
      <c r="HD112" s="76"/>
      <c r="HE112" s="76"/>
      <c r="HF112" s="76"/>
      <c r="HG112" s="76"/>
      <c r="HH112" s="76"/>
      <c r="HI112" s="76"/>
      <c r="HJ112" s="76"/>
      <c r="HK112" s="76"/>
      <c r="HL112" s="76"/>
    </row>
    <row r="113" spans="1:220" s="81" customFormat="1" ht="30" customHeight="1" x14ac:dyDescent="0.25">
      <c r="A113" s="122">
        <v>45818</v>
      </c>
      <c r="B113" s="123" t="s">
        <v>188</v>
      </c>
      <c r="C113" s="128" t="s">
        <v>219</v>
      </c>
      <c r="D113" s="219" t="s">
        <v>29</v>
      </c>
      <c r="E113" s="220"/>
      <c r="F113" s="221"/>
      <c r="G113" s="125" t="s">
        <v>23</v>
      </c>
      <c r="H113" s="125" t="s">
        <v>184</v>
      </c>
      <c r="I113" s="143">
        <v>3696</v>
      </c>
      <c r="J113" s="125"/>
      <c r="K113" s="101"/>
      <c r="L113" s="54"/>
      <c r="M113" s="119"/>
      <c r="N113" s="82"/>
      <c r="GB113" s="76"/>
      <c r="GC113" s="76"/>
      <c r="GD113" s="76"/>
      <c r="GE113" s="76"/>
      <c r="GF113" s="76"/>
      <c r="GG113" s="76"/>
      <c r="GH113" s="76"/>
      <c r="GI113" s="76"/>
      <c r="GJ113" s="76"/>
      <c r="GK113" s="76"/>
      <c r="GL113" s="76"/>
      <c r="GM113" s="76"/>
      <c r="GN113" s="76"/>
      <c r="GO113" s="76"/>
      <c r="GP113" s="76"/>
      <c r="GQ113" s="76"/>
      <c r="GR113" s="76"/>
      <c r="GS113" s="76"/>
      <c r="GT113" s="76"/>
      <c r="GU113" s="76"/>
      <c r="GV113" s="76"/>
      <c r="GW113" s="76"/>
      <c r="GX113" s="76"/>
      <c r="GY113" s="76"/>
      <c r="GZ113" s="76"/>
      <c r="HA113" s="76"/>
      <c r="HB113" s="76"/>
      <c r="HC113" s="76"/>
      <c r="HD113" s="76"/>
      <c r="HE113" s="76"/>
      <c r="HF113" s="76"/>
      <c r="HG113" s="76"/>
      <c r="HH113" s="76"/>
      <c r="HI113" s="76"/>
      <c r="HJ113" s="76"/>
      <c r="HK113" s="76"/>
      <c r="HL113" s="76"/>
    </row>
    <row r="114" spans="1:220" s="81" customFormat="1" ht="30" customHeight="1" x14ac:dyDescent="0.25">
      <c r="A114" s="122">
        <v>45818</v>
      </c>
      <c r="B114" s="123" t="s">
        <v>200</v>
      </c>
      <c r="C114" s="128" t="s">
        <v>93</v>
      </c>
      <c r="D114" s="219" t="s">
        <v>29</v>
      </c>
      <c r="E114" s="220"/>
      <c r="F114" s="221"/>
      <c r="G114" s="125" t="s">
        <v>23</v>
      </c>
      <c r="H114" s="125" t="s">
        <v>184</v>
      </c>
      <c r="I114" s="143">
        <v>7392</v>
      </c>
      <c r="J114" s="125"/>
      <c r="K114" s="101"/>
      <c r="L114" s="54"/>
      <c r="M114" s="119"/>
      <c r="N114" s="105"/>
      <c r="GB114" s="76"/>
      <c r="GC114" s="76"/>
      <c r="GD114" s="76"/>
      <c r="GE114" s="76"/>
      <c r="GF114" s="76"/>
      <c r="GG114" s="76"/>
      <c r="GH114" s="76"/>
      <c r="GI114" s="76"/>
      <c r="GJ114" s="76"/>
      <c r="GK114" s="76"/>
      <c r="GL114" s="76"/>
      <c r="GM114" s="76"/>
      <c r="GN114" s="76"/>
      <c r="GO114" s="76"/>
      <c r="GP114" s="76"/>
      <c r="GQ114" s="76"/>
      <c r="GR114" s="76"/>
      <c r="GS114" s="76"/>
      <c r="GT114" s="76"/>
      <c r="GU114" s="76"/>
      <c r="GV114" s="76"/>
      <c r="GW114" s="76"/>
      <c r="GX114" s="76"/>
      <c r="GY114" s="76"/>
      <c r="GZ114" s="76"/>
      <c r="HA114" s="76"/>
      <c r="HB114" s="76"/>
      <c r="HC114" s="76"/>
      <c r="HD114" s="76"/>
      <c r="HE114" s="76"/>
      <c r="HF114" s="76"/>
      <c r="HG114" s="76"/>
      <c r="HH114" s="76"/>
      <c r="HI114" s="76"/>
      <c r="HJ114" s="76"/>
      <c r="HK114" s="76"/>
      <c r="HL114" s="76"/>
    </row>
    <row r="115" spans="1:220" s="81" customFormat="1" ht="30" customHeight="1" x14ac:dyDescent="0.25">
      <c r="A115" s="122">
        <v>45818</v>
      </c>
      <c r="B115" s="123" t="s">
        <v>208</v>
      </c>
      <c r="C115" s="97" t="s">
        <v>221</v>
      </c>
      <c r="D115" s="219" t="s">
        <v>29</v>
      </c>
      <c r="E115" s="220"/>
      <c r="F115" s="221"/>
      <c r="G115" s="125" t="s">
        <v>23</v>
      </c>
      <c r="H115" s="125" t="s">
        <v>184</v>
      </c>
      <c r="I115" s="143">
        <v>5228.76</v>
      </c>
      <c r="J115" s="125"/>
      <c r="K115" s="101"/>
      <c r="L115" s="54"/>
      <c r="M115" s="119"/>
      <c r="N115" s="105"/>
      <c r="GB115" s="76"/>
      <c r="GC115" s="76"/>
      <c r="GD115" s="76"/>
      <c r="GE115" s="76"/>
      <c r="GF115" s="76"/>
      <c r="GG115" s="76"/>
      <c r="GH115" s="76"/>
      <c r="GI115" s="76"/>
      <c r="GJ115" s="76"/>
      <c r="GK115" s="76"/>
      <c r="GL115" s="76"/>
      <c r="GM115" s="76"/>
      <c r="GN115" s="76"/>
      <c r="GO115" s="76"/>
      <c r="GP115" s="76"/>
      <c r="GQ115" s="76"/>
      <c r="GR115" s="76"/>
      <c r="GS115" s="76"/>
      <c r="GT115" s="76"/>
      <c r="GU115" s="76"/>
      <c r="GV115" s="76"/>
      <c r="GW115" s="76"/>
      <c r="GX115" s="76"/>
      <c r="GY115" s="76"/>
      <c r="GZ115" s="76"/>
      <c r="HA115" s="76"/>
      <c r="HB115" s="76"/>
      <c r="HC115" s="76"/>
      <c r="HD115" s="76"/>
      <c r="HE115" s="76"/>
      <c r="HF115" s="76"/>
      <c r="HG115" s="76"/>
      <c r="HH115" s="76"/>
      <c r="HI115" s="76"/>
      <c r="HJ115" s="76"/>
      <c r="HK115" s="76"/>
      <c r="HL115" s="76"/>
    </row>
    <row r="116" spans="1:220" s="81" customFormat="1" ht="30" customHeight="1" x14ac:dyDescent="0.25">
      <c r="A116" s="122">
        <v>45818</v>
      </c>
      <c r="B116" s="123" t="s">
        <v>208</v>
      </c>
      <c r="C116" s="97" t="s">
        <v>169</v>
      </c>
      <c r="D116" s="219" t="s">
        <v>29</v>
      </c>
      <c r="E116" s="220"/>
      <c r="F116" s="221"/>
      <c r="G116" s="125" t="s">
        <v>23</v>
      </c>
      <c r="H116" s="125" t="s">
        <v>184</v>
      </c>
      <c r="I116" s="143">
        <v>3696</v>
      </c>
      <c r="J116" s="125"/>
      <c r="K116" s="101"/>
      <c r="L116" s="54"/>
      <c r="M116" s="119"/>
      <c r="N116" s="82"/>
      <c r="GB116" s="76"/>
      <c r="GC116" s="76"/>
      <c r="GD116" s="76"/>
      <c r="GE116" s="76"/>
      <c r="GF116" s="76"/>
      <c r="GG116" s="76"/>
      <c r="GH116" s="76"/>
      <c r="GI116" s="76"/>
      <c r="GJ116" s="76"/>
      <c r="GK116" s="76"/>
      <c r="GL116" s="76"/>
      <c r="GM116" s="76"/>
      <c r="GN116" s="76"/>
      <c r="GO116" s="76"/>
      <c r="GP116" s="76"/>
      <c r="GQ116" s="76"/>
      <c r="GR116" s="76"/>
      <c r="GS116" s="76"/>
      <c r="GT116" s="76"/>
      <c r="GU116" s="76"/>
      <c r="GV116" s="76"/>
      <c r="GW116" s="76"/>
      <c r="GX116" s="76"/>
      <c r="GY116" s="76"/>
      <c r="GZ116" s="76"/>
      <c r="HA116" s="76"/>
      <c r="HB116" s="76"/>
      <c r="HC116" s="76"/>
      <c r="HD116" s="76"/>
      <c r="HE116" s="76"/>
      <c r="HF116" s="76"/>
      <c r="HG116" s="76"/>
      <c r="HH116" s="76"/>
      <c r="HI116" s="76"/>
      <c r="HJ116" s="76"/>
      <c r="HK116" s="76"/>
      <c r="HL116" s="76"/>
    </row>
    <row r="117" spans="1:220" s="81" customFormat="1" ht="30" customHeight="1" x14ac:dyDescent="0.25">
      <c r="A117" s="122">
        <v>45818</v>
      </c>
      <c r="B117" s="123" t="s">
        <v>334</v>
      </c>
      <c r="C117" s="97" t="s">
        <v>175</v>
      </c>
      <c r="D117" s="219" t="s">
        <v>29</v>
      </c>
      <c r="E117" s="220"/>
      <c r="F117" s="221"/>
      <c r="G117" s="125" t="s">
        <v>23</v>
      </c>
      <c r="H117" s="125" t="s">
        <v>184</v>
      </c>
      <c r="I117" s="143">
        <v>12936</v>
      </c>
      <c r="J117" s="125"/>
      <c r="K117" s="101"/>
      <c r="L117" s="54"/>
      <c r="M117" s="119"/>
      <c r="N117" s="82"/>
      <c r="GB117" s="76"/>
      <c r="GC117" s="76"/>
      <c r="GD117" s="76"/>
      <c r="GE117" s="76"/>
      <c r="GF117" s="76"/>
      <c r="GG117" s="76"/>
      <c r="GH117" s="76"/>
      <c r="GI117" s="76"/>
      <c r="GJ117" s="76"/>
      <c r="GK117" s="76"/>
      <c r="GL117" s="76"/>
      <c r="GM117" s="76"/>
      <c r="GN117" s="76"/>
      <c r="GO117" s="76"/>
      <c r="GP117" s="76"/>
      <c r="GQ117" s="76"/>
      <c r="GR117" s="76"/>
      <c r="GS117" s="76"/>
      <c r="GT117" s="76"/>
      <c r="GU117" s="76"/>
      <c r="GV117" s="76"/>
      <c r="GW117" s="76"/>
      <c r="GX117" s="76"/>
      <c r="GY117" s="76"/>
      <c r="GZ117" s="76"/>
      <c r="HA117" s="76"/>
      <c r="HB117" s="76"/>
      <c r="HC117" s="76"/>
      <c r="HD117" s="76"/>
      <c r="HE117" s="76"/>
      <c r="HF117" s="76"/>
      <c r="HG117" s="76"/>
      <c r="HH117" s="76"/>
      <c r="HI117" s="76"/>
      <c r="HJ117" s="76"/>
      <c r="HK117" s="76"/>
      <c r="HL117" s="76"/>
    </row>
    <row r="118" spans="1:220" s="81" customFormat="1" ht="30" customHeight="1" x14ac:dyDescent="0.25">
      <c r="A118" s="122">
        <v>45818</v>
      </c>
      <c r="B118" s="132" t="s">
        <v>335</v>
      </c>
      <c r="C118" s="97" t="s">
        <v>69</v>
      </c>
      <c r="D118" s="219" t="s">
        <v>29</v>
      </c>
      <c r="E118" s="220"/>
      <c r="F118" s="221"/>
      <c r="G118" s="125" t="s">
        <v>23</v>
      </c>
      <c r="H118" s="125" t="s">
        <v>184</v>
      </c>
      <c r="I118" s="143">
        <v>7804.57</v>
      </c>
      <c r="J118" s="125"/>
      <c r="K118" s="101"/>
      <c r="L118" s="54"/>
      <c r="M118" s="119"/>
      <c r="N118" s="82"/>
      <c r="GB118" s="76"/>
      <c r="GC118" s="76"/>
      <c r="GD118" s="76"/>
      <c r="GE118" s="76"/>
      <c r="GF118" s="76"/>
      <c r="GG118" s="76"/>
      <c r="GH118" s="76"/>
      <c r="GI118" s="76"/>
      <c r="GJ118" s="76"/>
      <c r="GK118" s="76"/>
      <c r="GL118" s="76"/>
      <c r="GM118" s="76"/>
      <c r="GN118" s="76"/>
      <c r="GO118" s="76"/>
      <c r="GP118" s="76"/>
      <c r="GQ118" s="76"/>
      <c r="GR118" s="76"/>
      <c r="GS118" s="76"/>
      <c r="GT118" s="76"/>
      <c r="GU118" s="76"/>
      <c r="GV118" s="76"/>
      <c r="GW118" s="76"/>
      <c r="GX118" s="76"/>
      <c r="GY118" s="76"/>
      <c r="GZ118" s="76"/>
      <c r="HA118" s="76"/>
      <c r="HB118" s="76"/>
      <c r="HC118" s="76"/>
      <c r="HD118" s="76"/>
      <c r="HE118" s="76"/>
      <c r="HF118" s="76"/>
      <c r="HG118" s="76"/>
      <c r="HH118" s="76"/>
      <c r="HI118" s="76"/>
      <c r="HJ118" s="76"/>
      <c r="HK118" s="76"/>
      <c r="HL118" s="76"/>
    </row>
    <row r="119" spans="1:220" s="81" customFormat="1" ht="30" customHeight="1" x14ac:dyDescent="0.25">
      <c r="A119" s="122">
        <v>45818</v>
      </c>
      <c r="B119" s="132" t="s">
        <v>211</v>
      </c>
      <c r="C119" s="97" t="s">
        <v>69</v>
      </c>
      <c r="D119" s="219" t="s">
        <v>29</v>
      </c>
      <c r="E119" s="220"/>
      <c r="F119" s="221"/>
      <c r="G119" s="125" t="s">
        <v>23</v>
      </c>
      <c r="H119" s="125" t="s">
        <v>184</v>
      </c>
      <c r="I119" s="146">
        <v>6937.39</v>
      </c>
      <c r="J119" s="125"/>
      <c r="K119" s="101"/>
      <c r="L119" s="54"/>
      <c r="M119" s="119"/>
      <c r="N119" s="82"/>
      <c r="GB119" s="76"/>
      <c r="GC119" s="76"/>
      <c r="GD119" s="76"/>
      <c r="GE119" s="76"/>
      <c r="GF119" s="76"/>
      <c r="GG119" s="76"/>
      <c r="GH119" s="76"/>
      <c r="GI119" s="76"/>
      <c r="GJ119" s="76"/>
      <c r="GK119" s="76"/>
      <c r="GL119" s="76"/>
      <c r="GM119" s="76"/>
      <c r="GN119" s="76"/>
      <c r="GO119" s="76"/>
      <c r="GP119" s="76"/>
      <c r="GQ119" s="76"/>
      <c r="GR119" s="76"/>
      <c r="GS119" s="76"/>
      <c r="GT119" s="76"/>
      <c r="GU119" s="76"/>
      <c r="GV119" s="76"/>
      <c r="GW119" s="76"/>
      <c r="GX119" s="76"/>
      <c r="GY119" s="76"/>
      <c r="GZ119" s="76"/>
      <c r="HA119" s="76"/>
      <c r="HB119" s="76"/>
      <c r="HC119" s="76"/>
      <c r="HD119" s="76"/>
      <c r="HE119" s="76"/>
      <c r="HF119" s="76"/>
      <c r="HG119" s="76"/>
      <c r="HH119" s="76"/>
      <c r="HI119" s="76"/>
      <c r="HJ119" s="76"/>
      <c r="HK119" s="76"/>
      <c r="HL119" s="76"/>
    </row>
    <row r="120" spans="1:220" s="81" customFormat="1" ht="30" customHeight="1" x14ac:dyDescent="0.25">
      <c r="A120" s="122">
        <v>45818</v>
      </c>
      <c r="B120" s="132" t="s">
        <v>176</v>
      </c>
      <c r="C120" s="97" t="s">
        <v>59</v>
      </c>
      <c r="D120" s="219" t="s">
        <v>29</v>
      </c>
      <c r="E120" s="220"/>
      <c r="F120" s="221"/>
      <c r="G120" s="125" t="s">
        <v>23</v>
      </c>
      <c r="H120" s="125" t="s">
        <v>184</v>
      </c>
      <c r="I120" s="143">
        <v>32663.55</v>
      </c>
      <c r="J120" s="125"/>
      <c r="K120" s="101"/>
      <c r="L120" s="54"/>
      <c r="M120" s="119"/>
      <c r="N120" s="82"/>
      <c r="GB120" s="76"/>
      <c r="GC120" s="76"/>
      <c r="GD120" s="76"/>
      <c r="GE120" s="76"/>
      <c r="GF120" s="76"/>
      <c r="GG120" s="76"/>
      <c r="GH120" s="76"/>
      <c r="GI120" s="76"/>
      <c r="GJ120" s="76"/>
      <c r="GK120" s="76"/>
      <c r="GL120" s="76"/>
      <c r="GM120" s="76"/>
      <c r="GN120" s="76"/>
      <c r="GO120" s="76"/>
      <c r="GP120" s="76"/>
      <c r="GQ120" s="76"/>
      <c r="GR120" s="76"/>
      <c r="GS120" s="76"/>
      <c r="GT120" s="76"/>
      <c r="GU120" s="76"/>
      <c r="GV120" s="76"/>
      <c r="GW120" s="76"/>
      <c r="GX120" s="76"/>
      <c r="GY120" s="76"/>
      <c r="GZ120" s="76"/>
      <c r="HA120" s="76"/>
      <c r="HB120" s="76"/>
      <c r="HC120" s="76"/>
      <c r="HD120" s="76"/>
      <c r="HE120" s="76"/>
      <c r="HF120" s="76"/>
      <c r="HG120" s="76"/>
      <c r="HH120" s="76"/>
      <c r="HI120" s="76"/>
      <c r="HJ120" s="76"/>
      <c r="HK120" s="76"/>
      <c r="HL120" s="76"/>
    </row>
    <row r="121" spans="1:220" s="81" customFormat="1" ht="30" customHeight="1" x14ac:dyDescent="0.25">
      <c r="A121" s="122">
        <v>45818</v>
      </c>
      <c r="B121" s="132" t="s">
        <v>336</v>
      </c>
      <c r="C121" s="97" t="s">
        <v>70</v>
      </c>
      <c r="D121" s="219" t="s">
        <v>29</v>
      </c>
      <c r="E121" s="220"/>
      <c r="F121" s="221"/>
      <c r="G121" s="125" t="s">
        <v>23</v>
      </c>
      <c r="H121" s="125" t="s">
        <v>184</v>
      </c>
      <c r="I121" s="143">
        <v>24948</v>
      </c>
      <c r="J121" s="125"/>
      <c r="K121" s="101"/>
      <c r="L121" s="54"/>
      <c r="M121" s="119"/>
      <c r="N121" s="82"/>
      <c r="GB121" s="76"/>
      <c r="GC121" s="76"/>
      <c r="GD121" s="76"/>
      <c r="GE121" s="76"/>
      <c r="GF121" s="76"/>
      <c r="GG121" s="76"/>
      <c r="GH121" s="76"/>
      <c r="GI121" s="76"/>
      <c r="GJ121" s="76"/>
      <c r="GK121" s="76"/>
      <c r="GL121" s="76"/>
      <c r="GM121" s="76"/>
      <c r="GN121" s="76"/>
      <c r="GO121" s="76"/>
      <c r="GP121" s="76"/>
      <c r="GQ121" s="76"/>
      <c r="GR121" s="76"/>
      <c r="GS121" s="76"/>
      <c r="GT121" s="76"/>
      <c r="GU121" s="76"/>
      <c r="GV121" s="76"/>
      <c r="GW121" s="76"/>
      <c r="GX121" s="76"/>
      <c r="GY121" s="76"/>
      <c r="GZ121" s="76"/>
      <c r="HA121" s="76"/>
      <c r="HB121" s="76"/>
      <c r="HC121" s="76"/>
      <c r="HD121" s="76"/>
      <c r="HE121" s="76"/>
      <c r="HF121" s="76"/>
      <c r="HG121" s="76"/>
      <c r="HH121" s="76"/>
      <c r="HI121" s="76"/>
      <c r="HJ121" s="76"/>
      <c r="HK121" s="76"/>
      <c r="HL121" s="76"/>
    </row>
    <row r="122" spans="1:220" s="81" customFormat="1" ht="30" customHeight="1" x14ac:dyDescent="0.25">
      <c r="A122" s="122">
        <v>45818</v>
      </c>
      <c r="B122" s="132" t="s">
        <v>337</v>
      </c>
      <c r="C122" s="97" t="s">
        <v>170</v>
      </c>
      <c r="D122" s="219" t="s">
        <v>29</v>
      </c>
      <c r="E122" s="220"/>
      <c r="F122" s="221"/>
      <c r="G122" s="125" t="s">
        <v>23</v>
      </c>
      <c r="H122" s="125" t="s">
        <v>184</v>
      </c>
      <c r="I122" s="143">
        <v>13874.78</v>
      </c>
      <c r="J122" s="125"/>
      <c r="K122" s="101"/>
      <c r="L122" s="54"/>
      <c r="M122" s="119"/>
      <c r="N122" s="82"/>
      <c r="GB122" s="76"/>
      <c r="GC122" s="76"/>
      <c r="GD122" s="76"/>
      <c r="GE122" s="76"/>
      <c r="GF122" s="76"/>
      <c r="GG122" s="76"/>
      <c r="GH122" s="76"/>
      <c r="GI122" s="76"/>
      <c r="GJ122" s="76"/>
      <c r="GK122" s="76"/>
      <c r="GL122" s="76"/>
      <c r="GM122" s="76"/>
      <c r="GN122" s="76"/>
      <c r="GO122" s="76"/>
      <c r="GP122" s="76"/>
      <c r="GQ122" s="76"/>
      <c r="GR122" s="76"/>
      <c r="GS122" s="76"/>
      <c r="GT122" s="76"/>
      <c r="GU122" s="76"/>
      <c r="GV122" s="76"/>
      <c r="GW122" s="76"/>
      <c r="GX122" s="76"/>
      <c r="GY122" s="76"/>
      <c r="GZ122" s="76"/>
      <c r="HA122" s="76"/>
      <c r="HB122" s="76"/>
      <c r="HC122" s="76"/>
      <c r="HD122" s="76"/>
      <c r="HE122" s="76"/>
      <c r="HF122" s="76"/>
      <c r="HG122" s="76"/>
      <c r="HH122" s="76"/>
      <c r="HI122" s="76"/>
      <c r="HJ122" s="76"/>
      <c r="HK122" s="76"/>
      <c r="HL122" s="76"/>
    </row>
    <row r="123" spans="1:220" s="81" customFormat="1" ht="30" customHeight="1" x14ac:dyDescent="0.25">
      <c r="A123" s="122">
        <v>45818</v>
      </c>
      <c r="B123" s="132" t="s">
        <v>205</v>
      </c>
      <c r="C123" s="128" t="s">
        <v>72</v>
      </c>
      <c r="D123" s="219" t="s">
        <v>29</v>
      </c>
      <c r="E123" s="220"/>
      <c r="F123" s="221"/>
      <c r="G123" s="125" t="s">
        <v>23</v>
      </c>
      <c r="H123" s="125" t="s">
        <v>184</v>
      </c>
      <c r="I123" s="143">
        <v>9240</v>
      </c>
      <c r="J123" s="125"/>
      <c r="K123" s="101"/>
      <c r="L123" s="54"/>
      <c r="M123" s="119"/>
      <c r="N123" s="82"/>
      <c r="GB123" s="76"/>
      <c r="GC123" s="76"/>
      <c r="GD123" s="76"/>
      <c r="GE123" s="76"/>
      <c r="GF123" s="76"/>
      <c r="GG123" s="76"/>
      <c r="GH123" s="76"/>
      <c r="GI123" s="76"/>
      <c r="GJ123" s="76"/>
      <c r="GK123" s="76"/>
      <c r="GL123" s="76"/>
      <c r="GM123" s="76"/>
      <c r="GN123" s="76"/>
      <c r="GO123" s="76"/>
      <c r="GP123" s="76"/>
      <c r="GQ123" s="76"/>
      <c r="GR123" s="76"/>
      <c r="GS123" s="76"/>
      <c r="GT123" s="76"/>
      <c r="GU123" s="76"/>
      <c r="GV123" s="76"/>
      <c r="GW123" s="76"/>
      <c r="GX123" s="76"/>
      <c r="GY123" s="76"/>
      <c r="GZ123" s="76"/>
      <c r="HA123" s="76"/>
      <c r="HB123" s="76"/>
      <c r="HC123" s="76"/>
      <c r="HD123" s="76"/>
      <c r="HE123" s="76"/>
      <c r="HF123" s="76"/>
      <c r="HG123" s="76"/>
      <c r="HH123" s="76"/>
      <c r="HI123" s="76"/>
      <c r="HJ123" s="76"/>
      <c r="HK123" s="76"/>
      <c r="HL123" s="76"/>
    </row>
    <row r="124" spans="1:220" s="81" customFormat="1" ht="30" customHeight="1" x14ac:dyDescent="0.25">
      <c r="A124" s="122">
        <v>45818</v>
      </c>
      <c r="B124" s="132" t="s">
        <v>338</v>
      </c>
      <c r="C124" s="128" t="s">
        <v>87</v>
      </c>
      <c r="D124" s="219" t="s">
        <v>29</v>
      </c>
      <c r="E124" s="220"/>
      <c r="F124" s="221"/>
      <c r="G124" s="125" t="s">
        <v>23</v>
      </c>
      <c r="H124" s="125" t="s">
        <v>184</v>
      </c>
      <c r="I124" s="143">
        <v>10406.09</v>
      </c>
      <c r="J124" s="125"/>
      <c r="K124" s="101"/>
      <c r="L124" s="54"/>
      <c r="M124" s="119"/>
      <c r="N124" s="82"/>
      <c r="GB124" s="76"/>
      <c r="GC124" s="76"/>
      <c r="GD124" s="76"/>
      <c r="GE124" s="76"/>
      <c r="GF124" s="76"/>
      <c r="GG124" s="76"/>
      <c r="GH124" s="76"/>
      <c r="GI124" s="76"/>
      <c r="GJ124" s="76"/>
      <c r="GK124" s="76"/>
      <c r="GL124" s="76"/>
      <c r="GM124" s="76"/>
      <c r="GN124" s="76"/>
      <c r="GO124" s="76"/>
      <c r="GP124" s="76"/>
      <c r="GQ124" s="76"/>
      <c r="GR124" s="76"/>
      <c r="GS124" s="76"/>
      <c r="GT124" s="76"/>
      <c r="GU124" s="76"/>
      <c r="GV124" s="76"/>
      <c r="GW124" s="76"/>
      <c r="GX124" s="76"/>
      <c r="GY124" s="76"/>
      <c r="GZ124" s="76"/>
      <c r="HA124" s="76"/>
      <c r="HB124" s="76"/>
      <c r="HC124" s="76"/>
      <c r="HD124" s="76"/>
      <c r="HE124" s="76"/>
      <c r="HF124" s="76"/>
      <c r="HG124" s="76"/>
      <c r="HH124" s="76"/>
      <c r="HI124" s="76"/>
      <c r="HJ124" s="76"/>
      <c r="HK124" s="76"/>
      <c r="HL124" s="76"/>
    </row>
    <row r="125" spans="1:220" s="79" customFormat="1" ht="30" customHeight="1" x14ac:dyDescent="0.45">
      <c r="A125" s="122">
        <v>45818</v>
      </c>
      <c r="B125" s="132" t="s">
        <v>339</v>
      </c>
      <c r="C125" s="97" t="s">
        <v>58</v>
      </c>
      <c r="D125" s="219" t="s">
        <v>29</v>
      </c>
      <c r="E125" s="220"/>
      <c r="F125" s="221"/>
      <c r="G125" s="125" t="s">
        <v>23</v>
      </c>
      <c r="H125" s="125" t="s">
        <v>184</v>
      </c>
      <c r="I125" s="143">
        <v>7804.57</v>
      </c>
      <c r="J125" s="125"/>
      <c r="K125" s="98"/>
      <c r="L125" s="24"/>
      <c r="M125" s="119"/>
      <c r="N125" s="78"/>
      <c r="GB125" s="76"/>
      <c r="GC125" s="76"/>
      <c r="GD125" s="76"/>
      <c r="GE125" s="76"/>
      <c r="GF125" s="76"/>
      <c r="GG125" s="76"/>
      <c r="GH125" s="76"/>
      <c r="GI125" s="76"/>
      <c r="GJ125" s="76"/>
      <c r="GK125" s="76"/>
      <c r="GL125" s="76"/>
      <c r="GM125" s="76"/>
      <c r="GN125" s="76"/>
      <c r="GO125" s="76"/>
      <c r="GP125" s="76"/>
      <c r="GQ125" s="76"/>
      <c r="GR125" s="76"/>
      <c r="GS125" s="76"/>
      <c r="GT125" s="76"/>
      <c r="GU125" s="76"/>
      <c r="GV125" s="76"/>
      <c r="GW125" s="76"/>
      <c r="GX125" s="76"/>
      <c r="GY125" s="76"/>
      <c r="GZ125" s="76"/>
      <c r="HA125" s="76"/>
      <c r="HB125" s="76"/>
      <c r="HC125" s="76"/>
      <c r="HD125" s="76"/>
      <c r="HE125" s="76"/>
      <c r="HF125" s="76"/>
      <c r="HG125" s="76"/>
      <c r="HH125" s="76"/>
      <c r="HI125" s="76"/>
      <c r="HJ125" s="76"/>
      <c r="HK125" s="76"/>
      <c r="HL125" s="76"/>
    </row>
    <row r="126" spans="1:220" s="81" customFormat="1" ht="30" customHeight="1" x14ac:dyDescent="0.25">
      <c r="A126" s="122">
        <v>45818</v>
      </c>
      <c r="B126" s="132" t="s">
        <v>340</v>
      </c>
      <c r="C126" s="97" t="s">
        <v>34</v>
      </c>
      <c r="D126" s="219" t="s">
        <v>29</v>
      </c>
      <c r="E126" s="220"/>
      <c r="F126" s="221"/>
      <c r="G126" s="126" t="s">
        <v>23</v>
      </c>
      <c r="H126" s="125" t="s">
        <v>184</v>
      </c>
      <c r="I126" s="143">
        <v>13874.78</v>
      </c>
      <c r="J126" s="125"/>
      <c r="K126" s="101"/>
      <c r="L126" s="54"/>
      <c r="M126" s="119"/>
      <c r="N126" s="82"/>
      <c r="GB126" s="76"/>
      <c r="GC126" s="76"/>
      <c r="GD126" s="76"/>
      <c r="GE126" s="76"/>
      <c r="GF126" s="76"/>
      <c r="GG126" s="76"/>
      <c r="GH126" s="76"/>
      <c r="GI126" s="76"/>
      <c r="GJ126" s="76"/>
      <c r="GK126" s="76"/>
      <c r="GL126" s="76"/>
      <c r="GM126" s="76"/>
      <c r="GN126" s="76"/>
      <c r="GO126" s="76"/>
      <c r="GP126" s="76"/>
      <c r="GQ126" s="76"/>
      <c r="GR126" s="76"/>
      <c r="GS126" s="76"/>
      <c r="GT126" s="76"/>
      <c r="GU126" s="76"/>
      <c r="GV126" s="76"/>
      <c r="GW126" s="76"/>
      <c r="GX126" s="76"/>
      <c r="GY126" s="76"/>
      <c r="GZ126" s="76"/>
      <c r="HA126" s="76"/>
      <c r="HB126" s="76"/>
      <c r="HC126" s="76"/>
      <c r="HD126" s="76"/>
      <c r="HE126" s="76"/>
      <c r="HF126" s="76"/>
      <c r="HG126" s="76"/>
      <c r="HH126" s="76"/>
      <c r="HI126" s="76"/>
      <c r="HJ126" s="76"/>
      <c r="HK126" s="76"/>
      <c r="HL126" s="76"/>
    </row>
    <row r="127" spans="1:220" s="81" customFormat="1" ht="30" customHeight="1" x14ac:dyDescent="0.25">
      <c r="A127" s="122">
        <v>45818</v>
      </c>
      <c r="B127" s="132" t="s">
        <v>192</v>
      </c>
      <c r="C127" s="128" t="s">
        <v>80</v>
      </c>
      <c r="D127" s="219" t="s">
        <v>29</v>
      </c>
      <c r="E127" s="220"/>
      <c r="F127" s="221"/>
      <c r="G127" s="125" t="s">
        <v>23</v>
      </c>
      <c r="H127" s="125" t="s">
        <v>184</v>
      </c>
      <c r="I127" s="143">
        <v>3696</v>
      </c>
      <c r="J127" s="125"/>
      <c r="K127" s="101"/>
      <c r="L127" s="54"/>
      <c r="M127" s="119"/>
      <c r="N127" s="82"/>
      <c r="GB127" s="76"/>
      <c r="GC127" s="76"/>
      <c r="GD127" s="76"/>
      <c r="GE127" s="76"/>
      <c r="GF127" s="76"/>
      <c r="GG127" s="76"/>
      <c r="GH127" s="76"/>
      <c r="GI127" s="76"/>
      <c r="GJ127" s="76"/>
      <c r="GK127" s="76"/>
      <c r="GL127" s="76"/>
      <c r="GM127" s="76"/>
      <c r="GN127" s="76"/>
      <c r="GO127" s="76"/>
      <c r="GP127" s="76"/>
      <c r="GQ127" s="76"/>
      <c r="GR127" s="76"/>
      <c r="GS127" s="76"/>
      <c r="GT127" s="76"/>
      <c r="GU127" s="76"/>
      <c r="GV127" s="76"/>
      <c r="GW127" s="76"/>
      <c r="GX127" s="76"/>
      <c r="GY127" s="76"/>
      <c r="GZ127" s="76"/>
      <c r="HA127" s="76"/>
      <c r="HB127" s="76"/>
      <c r="HC127" s="76"/>
      <c r="HD127" s="76"/>
      <c r="HE127" s="76"/>
      <c r="HF127" s="76"/>
      <c r="HG127" s="76"/>
      <c r="HH127" s="76"/>
      <c r="HI127" s="76"/>
      <c r="HJ127" s="76"/>
      <c r="HK127" s="76"/>
      <c r="HL127" s="76"/>
    </row>
    <row r="128" spans="1:220" s="81" customFormat="1" ht="30" customHeight="1" x14ac:dyDescent="0.25">
      <c r="A128" s="122">
        <v>45818</v>
      </c>
      <c r="B128" s="132" t="s">
        <v>341</v>
      </c>
      <c r="C128" s="97" t="s">
        <v>62</v>
      </c>
      <c r="D128" s="219" t="s">
        <v>29</v>
      </c>
      <c r="E128" s="220"/>
      <c r="F128" s="221"/>
      <c r="G128" s="125" t="s">
        <v>23</v>
      </c>
      <c r="H128" s="125" t="s">
        <v>184</v>
      </c>
      <c r="I128" s="143">
        <v>9538.91</v>
      </c>
      <c r="J128" s="125"/>
      <c r="K128" s="101"/>
      <c r="L128" s="54"/>
      <c r="M128" s="119"/>
      <c r="N128" s="82"/>
      <c r="GB128" s="76"/>
      <c r="GC128" s="76"/>
      <c r="GD128" s="76"/>
      <c r="GE128" s="76"/>
      <c r="GF128" s="76"/>
      <c r="GG128" s="76"/>
      <c r="GH128" s="76"/>
      <c r="GI128" s="76"/>
      <c r="GJ128" s="76"/>
      <c r="GK128" s="76"/>
      <c r="GL128" s="76"/>
      <c r="GM128" s="76"/>
      <c r="GN128" s="76"/>
      <c r="GO128" s="76"/>
      <c r="GP128" s="76"/>
      <c r="GQ128" s="76"/>
      <c r="GR128" s="76"/>
      <c r="GS128" s="76"/>
      <c r="GT128" s="76"/>
      <c r="GU128" s="76"/>
      <c r="GV128" s="76"/>
      <c r="GW128" s="76"/>
      <c r="GX128" s="76"/>
      <c r="GY128" s="76"/>
      <c r="GZ128" s="76"/>
      <c r="HA128" s="76"/>
      <c r="HB128" s="76"/>
      <c r="HC128" s="76"/>
      <c r="HD128" s="76"/>
      <c r="HE128" s="76"/>
      <c r="HF128" s="76"/>
      <c r="HG128" s="76"/>
      <c r="HH128" s="76"/>
      <c r="HI128" s="76"/>
      <c r="HJ128" s="76"/>
      <c r="HK128" s="76"/>
      <c r="HL128" s="76"/>
    </row>
    <row r="129" spans="1:220" s="81" customFormat="1" ht="30" customHeight="1" x14ac:dyDescent="0.25">
      <c r="A129" s="122">
        <v>45818</v>
      </c>
      <c r="B129" s="132" t="s">
        <v>342</v>
      </c>
      <c r="C129" s="97" t="s">
        <v>35</v>
      </c>
      <c r="D129" s="219" t="s">
        <v>29</v>
      </c>
      <c r="E129" s="220"/>
      <c r="F129" s="221"/>
      <c r="G129" s="129" t="s">
        <v>23</v>
      </c>
      <c r="H129" s="125" t="s">
        <v>184</v>
      </c>
      <c r="I129" s="143">
        <v>3696</v>
      </c>
      <c r="J129" s="136"/>
      <c r="K129" s="101"/>
      <c r="L129" s="54"/>
      <c r="M129" s="119"/>
      <c r="N129" s="82"/>
      <c r="GB129" s="76"/>
      <c r="GC129" s="76"/>
      <c r="GD129" s="76"/>
      <c r="GE129" s="76"/>
      <c r="GF129" s="76"/>
      <c r="GG129" s="76"/>
      <c r="GH129" s="76"/>
      <c r="GI129" s="76"/>
      <c r="GJ129" s="76"/>
      <c r="GK129" s="76"/>
      <c r="GL129" s="76"/>
      <c r="GM129" s="76"/>
      <c r="GN129" s="76"/>
      <c r="GO129" s="76"/>
      <c r="GP129" s="76"/>
      <c r="GQ129" s="76"/>
      <c r="GR129" s="76"/>
      <c r="GS129" s="76"/>
      <c r="GT129" s="76"/>
      <c r="GU129" s="76"/>
      <c r="GV129" s="76"/>
      <c r="GW129" s="76"/>
      <c r="GX129" s="76"/>
      <c r="GY129" s="76"/>
      <c r="GZ129" s="76"/>
      <c r="HA129" s="76"/>
      <c r="HB129" s="76"/>
      <c r="HC129" s="76"/>
      <c r="HD129" s="76"/>
      <c r="HE129" s="76"/>
      <c r="HF129" s="76"/>
      <c r="HG129" s="76"/>
      <c r="HH129" s="76"/>
      <c r="HI129" s="76"/>
      <c r="HJ129" s="76"/>
      <c r="HK129" s="76"/>
      <c r="HL129" s="76"/>
    </row>
    <row r="130" spans="1:220" s="81" customFormat="1" ht="30" customHeight="1" x14ac:dyDescent="0.25">
      <c r="A130" s="122">
        <v>45818</v>
      </c>
      <c r="B130" s="132" t="s">
        <v>343</v>
      </c>
      <c r="C130" s="97" t="s">
        <v>39</v>
      </c>
      <c r="D130" s="219" t="s">
        <v>29</v>
      </c>
      <c r="E130" s="220"/>
      <c r="F130" s="221"/>
      <c r="G130" s="129" t="s">
        <v>23</v>
      </c>
      <c r="H130" s="125" t="s">
        <v>184</v>
      </c>
      <c r="I130" s="143">
        <v>20812.18</v>
      </c>
      <c r="J130" s="136"/>
      <c r="K130" s="101"/>
      <c r="L130" s="54"/>
      <c r="M130" s="119"/>
      <c r="N130" s="82"/>
      <c r="GB130" s="76"/>
      <c r="GC130" s="76"/>
      <c r="GD130" s="76"/>
      <c r="GE130" s="76"/>
      <c r="GF130" s="76"/>
      <c r="GG130" s="76"/>
      <c r="GH130" s="76"/>
      <c r="GI130" s="76"/>
      <c r="GJ130" s="76"/>
      <c r="GK130" s="76"/>
      <c r="GL130" s="76"/>
      <c r="GM130" s="76"/>
      <c r="GN130" s="76"/>
      <c r="GO130" s="76"/>
      <c r="GP130" s="76"/>
      <c r="GQ130" s="76"/>
      <c r="GR130" s="76"/>
      <c r="GS130" s="76"/>
      <c r="GT130" s="76"/>
      <c r="GU130" s="76"/>
      <c r="GV130" s="76"/>
      <c r="GW130" s="76"/>
      <c r="GX130" s="76"/>
      <c r="GY130" s="76"/>
      <c r="GZ130" s="76"/>
      <c r="HA130" s="76"/>
      <c r="HB130" s="76"/>
      <c r="HC130" s="76"/>
      <c r="HD130" s="76"/>
      <c r="HE130" s="76"/>
      <c r="HF130" s="76"/>
      <c r="HG130" s="76"/>
      <c r="HH130" s="76"/>
      <c r="HI130" s="76"/>
      <c r="HJ130" s="76"/>
      <c r="HK130" s="76"/>
      <c r="HL130" s="76"/>
    </row>
    <row r="131" spans="1:220" s="79" customFormat="1" ht="30" customHeight="1" x14ac:dyDescent="0.45">
      <c r="A131" s="122">
        <v>45818</v>
      </c>
      <c r="B131" s="132" t="s">
        <v>344</v>
      </c>
      <c r="C131" s="97" t="s">
        <v>228</v>
      </c>
      <c r="D131" s="219" t="s">
        <v>29</v>
      </c>
      <c r="E131" s="220"/>
      <c r="F131" s="221"/>
      <c r="G131" s="129" t="s">
        <v>23</v>
      </c>
      <c r="H131" s="125" t="s">
        <v>184</v>
      </c>
      <c r="I131" s="143">
        <v>13860</v>
      </c>
      <c r="J131" s="136"/>
      <c r="K131" s="98"/>
      <c r="L131" s="24"/>
      <c r="M131" s="119"/>
      <c r="N131" s="78"/>
      <c r="GB131" s="76"/>
      <c r="GC131" s="76"/>
      <c r="GD131" s="76"/>
      <c r="GE131" s="76"/>
      <c r="GF131" s="76"/>
      <c r="GG131" s="76"/>
      <c r="GH131" s="76"/>
      <c r="GI131" s="76"/>
      <c r="GJ131" s="76"/>
      <c r="GK131" s="76"/>
      <c r="GL131" s="76"/>
      <c r="GM131" s="76"/>
      <c r="GN131" s="76"/>
      <c r="GO131" s="76"/>
      <c r="GP131" s="76"/>
      <c r="GQ131" s="76"/>
      <c r="GR131" s="76"/>
      <c r="GS131" s="76"/>
      <c r="GT131" s="76"/>
      <c r="GU131" s="76"/>
      <c r="GV131" s="76"/>
      <c r="GW131" s="76"/>
      <c r="GX131" s="76"/>
      <c r="GY131" s="76"/>
      <c r="GZ131" s="76"/>
      <c r="HA131" s="76"/>
      <c r="HB131" s="76"/>
      <c r="HC131" s="76"/>
      <c r="HD131" s="76"/>
      <c r="HE131" s="76"/>
      <c r="HF131" s="76"/>
      <c r="HG131" s="76"/>
      <c r="HH131" s="76"/>
      <c r="HI131" s="76"/>
      <c r="HJ131" s="76"/>
      <c r="HK131" s="76"/>
      <c r="HL131" s="76"/>
    </row>
    <row r="132" spans="1:220" s="79" customFormat="1" ht="30" customHeight="1" x14ac:dyDescent="0.45">
      <c r="A132" s="122">
        <v>45818</v>
      </c>
      <c r="B132" s="132" t="s">
        <v>345</v>
      </c>
      <c r="C132" s="97" t="s">
        <v>56</v>
      </c>
      <c r="D132" s="219" t="s">
        <v>29</v>
      </c>
      <c r="E132" s="220"/>
      <c r="F132" s="221"/>
      <c r="G132" s="125" t="s">
        <v>23</v>
      </c>
      <c r="H132" s="125" t="s">
        <v>184</v>
      </c>
      <c r="I132" s="143">
        <v>11892.68</v>
      </c>
      <c r="J132" s="125"/>
      <c r="K132" s="98"/>
      <c r="L132" s="24"/>
      <c r="M132" s="119"/>
      <c r="N132" s="78"/>
      <c r="GB132" s="76"/>
      <c r="GC132" s="76"/>
      <c r="GD132" s="76"/>
      <c r="GE132" s="76"/>
      <c r="GF132" s="76"/>
      <c r="GG132" s="76"/>
      <c r="GH132" s="76"/>
      <c r="GI132" s="76"/>
      <c r="GJ132" s="76"/>
      <c r="GK132" s="76"/>
      <c r="GL132" s="76"/>
      <c r="GM132" s="76"/>
      <c r="GN132" s="76"/>
      <c r="GO132" s="76"/>
      <c r="GP132" s="76"/>
      <c r="GQ132" s="76"/>
      <c r="GR132" s="76"/>
      <c r="GS132" s="76"/>
      <c r="GT132" s="76"/>
      <c r="GU132" s="76"/>
      <c r="GV132" s="76"/>
      <c r="GW132" s="76"/>
      <c r="GX132" s="76"/>
      <c r="GY132" s="76"/>
      <c r="GZ132" s="76"/>
      <c r="HA132" s="76"/>
      <c r="HB132" s="76"/>
      <c r="HC132" s="76"/>
      <c r="HD132" s="76"/>
      <c r="HE132" s="76"/>
      <c r="HF132" s="76"/>
      <c r="HG132" s="76"/>
      <c r="HH132" s="76"/>
      <c r="HI132" s="76"/>
      <c r="HJ132" s="76"/>
      <c r="HK132" s="76"/>
      <c r="HL132" s="76"/>
    </row>
    <row r="133" spans="1:220" s="79" customFormat="1" ht="30" customHeight="1" x14ac:dyDescent="0.45">
      <c r="A133" s="122">
        <v>45818</v>
      </c>
      <c r="B133" s="132" t="s">
        <v>346</v>
      </c>
      <c r="C133" s="97" t="s">
        <v>42</v>
      </c>
      <c r="D133" s="219" t="s">
        <v>29</v>
      </c>
      <c r="E133" s="220"/>
      <c r="F133" s="221"/>
      <c r="G133" s="125" t="s">
        <v>23</v>
      </c>
      <c r="H133" s="125" t="s">
        <v>184</v>
      </c>
      <c r="I133" s="143">
        <v>9240</v>
      </c>
      <c r="J133" s="125"/>
      <c r="K133" s="98"/>
      <c r="L133" s="24"/>
      <c r="M133" s="119"/>
      <c r="N133" s="78"/>
      <c r="GB133" s="76"/>
      <c r="GC133" s="76"/>
      <c r="GD133" s="76"/>
      <c r="GE133" s="76"/>
      <c r="GF133" s="76"/>
      <c r="GG133" s="76"/>
      <c r="GH133" s="76"/>
      <c r="GI133" s="76"/>
      <c r="GJ133" s="76"/>
      <c r="GK133" s="76"/>
      <c r="GL133" s="76"/>
      <c r="GM133" s="76"/>
      <c r="GN133" s="76"/>
      <c r="GO133" s="76"/>
      <c r="GP133" s="76"/>
      <c r="GQ133" s="76"/>
      <c r="GR133" s="76"/>
      <c r="GS133" s="76"/>
      <c r="GT133" s="76"/>
      <c r="GU133" s="76"/>
      <c r="GV133" s="76"/>
      <c r="GW133" s="76"/>
      <c r="GX133" s="76"/>
      <c r="GY133" s="76"/>
      <c r="GZ133" s="76"/>
      <c r="HA133" s="76"/>
      <c r="HB133" s="76"/>
      <c r="HC133" s="76"/>
      <c r="HD133" s="76"/>
      <c r="HE133" s="76"/>
      <c r="HF133" s="76"/>
      <c r="HG133" s="76"/>
      <c r="HH133" s="76"/>
      <c r="HI133" s="76"/>
      <c r="HJ133" s="76"/>
      <c r="HK133" s="76"/>
      <c r="HL133" s="76"/>
    </row>
    <row r="134" spans="1:220" s="81" customFormat="1" ht="30" customHeight="1" x14ac:dyDescent="0.45">
      <c r="A134" s="122">
        <v>45818</v>
      </c>
      <c r="B134" s="132" t="s">
        <v>347</v>
      </c>
      <c r="C134" s="97" t="s">
        <v>102</v>
      </c>
      <c r="D134" s="219" t="s">
        <v>29</v>
      </c>
      <c r="E134" s="220"/>
      <c r="F134" s="221"/>
      <c r="G134" s="125" t="s">
        <v>23</v>
      </c>
      <c r="H134" s="125" t="s">
        <v>184</v>
      </c>
      <c r="I134" s="143">
        <v>4955.28</v>
      </c>
      <c r="J134" s="125"/>
      <c r="K134" s="98"/>
      <c r="L134" s="54"/>
      <c r="M134" s="119"/>
      <c r="N134" s="82"/>
      <c r="GB134" s="76"/>
      <c r="GC134" s="76"/>
      <c r="GD134" s="76"/>
      <c r="GE134" s="76"/>
      <c r="GF134" s="76"/>
      <c r="GG134" s="76"/>
      <c r="GH134" s="76"/>
      <c r="GI134" s="76"/>
      <c r="GJ134" s="76"/>
      <c r="GK134" s="76"/>
      <c r="GL134" s="76"/>
      <c r="GM134" s="76"/>
      <c r="GN134" s="76"/>
      <c r="GO134" s="76"/>
      <c r="GP134" s="76"/>
      <c r="GQ134" s="76"/>
      <c r="GR134" s="76"/>
      <c r="GS134" s="76"/>
      <c r="GT134" s="76"/>
      <c r="GU134" s="76"/>
      <c r="GV134" s="76"/>
      <c r="GW134" s="76"/>
      <c r="GX134" s="76"/>
      <c r="GY134" s="76"/>
      <c r="GZ134" s="76"/>
      <c r="HA134" s="76"/>
      <c r="HB134" s="76"/>
      <c r="HC134" s="76"/>
      <c r="HD134" s="76"/>
      <c r="HE134" s="76"/>
      <c r="HF134" s="76"/>
      <c r="HG134" s="76"/>
      <c r="HH134" s="76"/>
      <c r="HI134" s="76"/>
      <c r="HJ134" s="76"/>
      <c r="HK134" s="76"/>
      <c r="HL134" s="76"/>
    </row>
    <row r="135" spans="1:220" s="79" customFormat="1" ht="30" customHeight="1" x14ac:dyDescent="0.45">
      <c r="A135" s="122">
        <v>45818</v>
      </c>
      <c r="B135" s="132" t="s">
        <v>348</v>
      </c>
      <c r="C135" s="97" t="s">
        <v>54</v>
      </c>
      <c r="D135" s="219" t="s">
        <v>29</v>
      </c>
      <c r="E135" s="220"/>
      <c r="F135" s="221"/>
      <c r="G135" s="126" t="s">
        <v>23</v>
      </c>
      <c r="H135" s="125" t="s">
        <v>184</v>
      </c>
      <c r="I135" s="143">
        <v>37660.129999999997</v>
      </c>
      <c r="J135" s="125"/>
      <c r="K135" s="98"/>
      <c r="L135" s="24"/>
      <c r="M135" s="119"/>
      <c r="N135" s="78"/>
      <c r="GB135" s="76"/>
      <c r="GC135" s="76"/>
      <c r="GD135" s="76"/>
      <c r="GE135" s="76"/>
      <c r="GF135" s="76"/>
      <c r="GG135" s="76"/>
      <c r="GH135" s="76"/>
      <c r="GI135" s="76"/>
      <c r="GJ135" s="76"/>
      <c r="GK135" s="76"/>
      <c r="GL135" s="76"/>
      <c r="GM135" s="76"/>
      <c r="GN135" s="76"/>
      <c r="GO135" s="76"/>
      <c r="GP135" s="76"/>
      <c r="GQ135" s="76"/>
      <c r="GR135" s="76"/>
      <c r="GS135" s="76"/>
      <c r="GT135" s="76"/>
      <c r="GU135" s="76"/>
      <c r="GV135" s="76"/>
      <c r="GW135" s="76"/>
      <c r="GX135" s="76"/>
      <c r="GY135" s="76"/>
      <c r="GZ135" s="76"/>
      <c r="HA135" s="76"/>
      <c r="HB135" s="76"/>
      <c r="HC135" s="76"/>
      <c r="HD135" s="76"/>
      <c r="HE135" s="76"/>
      <c r="HF135" s="76"/>
      <c r="HG135" s="76"/>
      <c r="HH135" s="76"/>
      <c r="HI135" s="76"/>
      <c r="HJ135" s="76"/>
      <c r="HK135" s="76"/>
      <c r="HL135" s="76"/>
    </row>
    <row r="136" spans="1:220" s="81" customFormat="1" ht="60" customHeight="1" x14ac:dyDescent="0.45">
      <c r="A136" s="122">
        <v>45818</v>
      </c>
      <c r="B136" s="132" t="s">
        <v>349</v>
      </c>
      <c r="C136" s="128" t="s">
        <v>55</v>
      </c>
      <c r="D136" s="219" t="s">
        <v>29</v>
      </c>
      <c r="E136" s="220"/>
      <c r="F136" s="221"/>
      <c r="G136" s="126" t="s">
        <v>23</v>
      </c>
      <c r="H136" s="125" t="s">
        <v>184</v>
      </c>
      <c r="I136" s="143">
        <v>79945.19</v>
      </c>
      <c r="J136" s="125"/>
      <c r="K136" s="98"/>
      <c r="L136" s="54"/>
      <c r="M136" s="119"/>
      <c r="N136" s="82"/>
      <c r="GB136" s="76"/>
      <c r="GC136" s="76"/>
      <c r="GD136" s="76"/>
      <c r="GE136" s="76"/>
      <c r="GF136" s="76"/>
      <c r="GG136" s="76"/>
      <c r="GH136" s="76"/>
      <c r="GI136" s="76"/>
      <c r="GJ136" s="76"/>
      <c r="GK136" s="76"/>
      <c r="GL136" s="76"/>
      <c r="GM136" s="76"/>
      <c r="GN136" s="76"/>
      <c r="GO136" s="76"/>
      <c r="GP136" s="76"/>
      <c r="GQ136" s="76"/>
      <c r="GR136" s="76"/>
      <c r="GS136" s="76"/>
      <c r="GT136" s="76"/>
      <c r="GU136" s="76"/>
      <c r="GV136" s="76"/>
      <c r="GW136" s="76"/>
      <c r="GX136" s="76"/>
      <c r="GY136" s="76"/>
      <c r="GZ136" s="76"/>
      <c r="HA136" s="76"/>
      <c r="HB136" s="76"/>
      <c r="HC136" s="76"/>
      <c r="HD136" s="76"/>
      <c r="HE136" s="76"/>
      <c r="HF136" s="76"/>
      <c r="HG136" s="76"/>
      <c r="HH136" s="76"/>
      <c r="HI136" s="76"/>
      <c r="HJ136" s="76"/>
      <c r="HK136" s="76"/>
      <c r="HL136" s="76"/>
    </row>
    <row r="137" spans="1:220" s="79" customFormat="1" ht="30" customHeight="1" x14ac:dyDescent="0.45">
      <c r="A137" s="122">
        <v>45818</v>
      </c>
      <c r="B137" s="132" t="s">
        <v>183</v>
      </c>
      <c r="C137" s="97" t="s">
        <v>204</v>
      </c>
      <c r="D137" s="219" t="s">
        <v>29</v>
      </c>
      <c r="E137" s="220"/>
      <c r="F137" s="221"/>
      <c r="G137" s="125" t="s">
        <v>23</v>
      </c>
      <c r="H137" s="125" t="s">
        <v>184</v>
      </c>
      <c r="I137" s="143">
        <v>8316</v>
      </c>
      <c r="J137" s="125"/>
      <c r="K137" s="198"/>
      <c r="L137" s="24"/>
      <c r="M137" s="119"/>
      <c r="N137" s="78"/>
      <c r="GB137" s="76"/>
      <c r="GC137" s="76"/>
      <c r="GD137" s="76"/>
      <c r="GE137" s="76"/>
      <c r="GF137" s="76"/>
      <c r="GG137" s="76"/>
      <c r="GH137" s="76"/>
      <c r="GI137" s="76"/>
      <c r="GJ137" s="76"/>
      <c r="GK137" s="76"/>
      <c r="GL137" s="76"/>
      <c r="GM137" s="76"/>
      <c r="GN137" s="76"/>
      <c r="GO137" s="76"/>
      <c r="GP137" s="76"/>
      <c r="GQ137" s="76"/>
      <c r="GR137" s="76"/>
      <c r="GS137" s="76"/>
      <c r="GT137" s="76"/>
      <c r="GU137" s="76"/>
      <c r="GV137" s="76"/>
      <c r="GW137" s="76"/>
      <c r="GX137" s="76"/>
      <c r="GY137" s="76"/>
      <c r="GZ137" s="76"/>
      <c r="HA137" s="76"/>
      <c r="HB137" s="76"/>
      <c r="HC137" s="76"/>
      <c r="HD137" s="76"/>
      <c r="HE137" s="76"/>
      <c r="HF137" s="76"/>
      <c r="HG137" s="76"/>
      <c r="HH137" s="76"/>
      <c r="HI137" s="76"/>
      <c r="HJ137" s="76"/>
      <c r="HK137" s="76"/>
      <c r="HL137" s="76"/>
    </row>
    <row r="138" spans="1:220" s="79" customFormat="1" ht="30" customHeight="1" x14ac:dyDescent="0.45">
      <c r="A138" s="122">
        <v>45818</v>
      </c>
      <c r="B138" s="132" t="s">
        <v>190</v>
      </c>
      <c r="C138" s="97" t="s">
        <v>197</v>
      </c>
      <c r="D138" s="219" t="s">
        <v>29</v>
      </c>
      <c r="E138" s="220"/>
      <c r="F138" s="221"/>
      <c r="G138" s="126" t="s">
        <v>23</v>
      </c>
      <c r="H138" s="125" t="s">
        <v>184</v>
      </c>
      <c r="I138" s="143">
        <v>9240</v>
      </c>
      <c r="J138" s="125"/>
      <c r="K138" s="198"/>
      <c r="L138" s="24"/>
      <c r="M138" s="119"/>
      <c r="N138" s="78"/>
      <c r="GB138" s="76"/>
      <c r="GC138" s="76"/>
      <c r="GD138" s="76"/>
      <c r="GE138" s="76"/>
      <c r="GF138" s="76"/>
      <c r="GG138" s="76"/>
      <c r="GH138" s="76"/>
      <c r="GI138" s="76"/>
      <c r="GJ138" s="76"/>
      <c r="GK138" s="76"/>
      <c r="GL138" s="76"/>
      <c r="GM138" s="76"/>
      <c r="GN138" s="76"/>
      <c r="GO138" s="76"/>
      <c r="GP138" s="76"/>
      <c r="GQ138" s="76"/>
      <c r="GR138" s="76"/>
      <c r="GS138" s="76"/>
      <c r="GT138" s="76"/>
      <c r="GU138" s="76"/>
      <c r="GV138" s="76"/>
      <c r="GW138" s="76"/>
      <c r="GX138" s="76"/>
      <c r="GY138" s="76"/>
      <c r="GZ138" s="76"/>
      <c r="HA138" s="76"/>
      <c r="HB138" s="76"/>
      <c r="HC138" s="76"/>
      <c r="HD138" s="76"/>
      <c r="HE138" s="76"/>
      <c r="HF138" s="76"/>
      <c r="HG138" s="76"/>
      <c r="HH138" s="76"/>
      <c r="HI138" s="76"/>
      <c r="HJ138" s="76"/>
      <c r="HK138" s="76"/>
      <c r="HL138" s="76"/>
    </row>
    <row r="139" spans="1:220" s="81" customFormat="1" ht="30" customHeight="1" x14ac:dyDescent="0.25">
      <c r="A139" s="122">
        <v>45818</v>
      </c>
      <c r="B139" s="132" t="s">
        <v>350</v>
      </c>
      <c r="C139" s="97" t="s">
        <v>63</v>
      </c>
      <c r="D139" s="219" t="s">
        <v>29</v>
      </c>
      <c r="E139" s="220"/>
      <c r="F139" s="221"/>
      <c r="G139" s="125" t="s">
        <v>23</v>
      </c>
      <c r="H139" s="125" t="s">
        <v>184</v>
      </c>
      <c r="I139" s="143">
        <v>9538.91</v>
      </c>
      <c r="J139" s="125"/>
      <c r="K139" s="198"/>
      <c r="L139" s="54"/>
      <c r="M139" s="119"/>
      <c r="N139" s="82"/>
      <c r="GB139" s="76"/>
      <c r="GC139" s="76"/>
      <c r="GD139" s="76"/>
      <c r="GE139" s="76"/>
      <c r="GF139" s="76"/>
      <c r="GG139" s="76"/>
      <c r="GH139" s="76"/>
      <c r="GI139" s="76"/>
      <c r="GJ139" s="76"/>
      <c r="GK139" s="76"/>
      <c r="GL139" s="76"/>
      <c r="GM139" s="76"/>
      <c r="GN139" s="76"/>
      <c r="GO139" s="76"/>
      <c r="GP139" s="76"/>
      <c r="GQ139" s="76"/>
      <c r="GR139" s="76"/>
      <c r="GS139" s="76"/>
      <c r="GT139" s="76"/>
      <c r="GU139" s="76"/>
      <c r="GV139" s="76"/>
      <c r="GW139" s="76"/>
      <c r="GX139" s="76"/>
      <c r="GY139" s="76"/>
      <c r="GZ139" s="76"/>
      <c r="HA139" s="76"/>
      <c r="HB139" s="76"/>
      <c r="HC139" s="76"/>
      <c r="HD139" s="76"/>
      <c r="HE139" s="76"/>
      <c r="HF139" s="76"/>
      <c r="HG139" s="76"/>
      <c r="HH139" s="76"/>
      <c r="HI139" s="76"/>
      <c r="HJ139" s="76"/>
      <c r="HK139" s="76"/>
      <c r="HL139" s="76"/>
    </row>
    <row r="140" spans="1:220" s="79" customFormat="1" ht="30" customHeight="1" x14ac:dyDescent="0.45">
      <c r="A140" s="122">
        <v>45818</v>
      </c>
      <c r="B140" s="132" t="s">
        <v>351</v>
      </c>
      <c r="C140" s="97" t="s">
        <v>63</v>
      </c>
      <c r="D140" s="219" t="s">
        <v>29</v>
      </c>
      <c r="E140" s="220"/>
      <c r="F140" s="221"/>
      <c r="G140" s="126" t="s">
        <v>23</v>
      </c>
      <c r="H140" s="125" t="s">
        <v>184</v>
      </c>
      <c r="I140" s="143">
        <v>10406.09</v>
      </c>
      <c r="J140" s="125"/>
      <c r="K140" s="198"/>
      <c r="L140" s="24"/>
      <c r="M140" s="119"/>
      <c r="N140" s="78"/>
      <c r="GB140" s="76"/>
      <c r="GC140" s="76"/>
      <c r="GD140" s="76"/>
      <c r="GE140" s="76"/>
      <c r="GF140" s="76"/>
      <c r="GG140" s="76"/>
      <c r="GH140" s="76"/>
      <c r="GI140" s="76"/>
      <c r="GJ140" s="76"/>
      <c r="GK140" s="76"/>
      <c r="GL140" s="76"/>
      <c r="GM140" s="76"/>
      <c r="GN140" s="76"/>
      <c r="GO140" s="76"/>
      <c r="GP140" s="76"/>
      <c r="GQ140" s="76"/>
      <c r="GR140" s="76"/>
      <c r="GS140" s="76"/>
      <c r="GT140" s="76"/>
      <c r="GU140" s="76"/>
      <c r="GV140" s="76"/>
      <c r="GW140" s="76"/>
      <c r="GX140" s="76"/>
      <c r="GY140" s="76"/>
      <c r="GZ140" s="76"/>
      <c r="HA140" s="76"/>
      <c r="HB140" s="76"/>
      <c r="HC140" s="76"/>
      <c r="HD140" s="76"/>
      <c r="HE140" s="76"/>
      <c r="HF140" s="76"/>
      <c r="HG140" s="76"/>
      <c r="HH140" s="76"/>
      <c r="HI140" s="76"/>
      <c r="HJ140" s="76"/>
      <c r="HK140" s="76"/>
      <c r="HL140" s="76"/>
    </row>
    <row r="141" spans="1:220" s="81" customFormat="1" ht="30" customHeight="1" x14ac:dyDescent="0.25">
      <c r="A141" s="122">
        <v>45818</v>
      </c>
      <c r="B141" s="132" t="s">
        <v>172</v>
      </c>
      <c r="C141" s="97" t="s">
        <v>106</v>
      </c>
      <c r="D141" s="219" t="s">
        <v>29</v>
      </c>
      <c r="E141" s="220"/>
      <c r="F141" s="224"/>
      <c r="G141" s="126" t="s">
        <v>23</v>
      </c>
      <c r="H141" s="125" t="s">
        <v>184</v>
      </c>
      <c r="I141" s="143">
        <v>26015.22</v>
      </c>
      <c r="J141" s="125"/>
      <c r="K141" s="198"/>
      <c r="L141" s="54"/>
      <c r="M141" s="119"/>
      <c r="N141" s="82"/>
      <c r="GB141" s="76"/>
      <c r="GC141" s="76"/>
      <c r="GD141" s="76"/>
      <c r="GE141" s="76"/>
      <c r="GF141" s="76"/>
      <c r="GG141" s="76"/>
      <c r="GH141" s="76"/>
      <c r="GI141" s="76"/>
      <c r="GJ141" s="76"/>
      <c r="GK141" s="76"/>
      <c r="GL141" s="76"/>
      <c r="GM141" s="76"/>
      <c r="GN141" s="76"/>
      <c r="GO141" s="76"/>
      <c r="GP141" s="76"/>
      <c r="GQ141" s="76"/>
      <c r="GR141" s="76"/>
      <c r="GS141" s="76"/>
      <c r="GT141" s="76"/>
      <c r="GU141" s="76"/>
      <c r="GV141" s="76"/>
      <c r="GW141" s="76"/>
      <c r="GX141" s="76"/>
      <c r="GY141" s="76"/>
      <c r="GZ141" s="76"/>
      <c r="HA141" s="76"/>
      <c r="HB141" s="76"/>
      <c r="HC141" s="76"/>
      <c r="HD141" s="76"/>
      <c r="HE141" s="76"/>
      <c r="HF141" s="76"/>
      <c r="HG141" s="76"/>
      <c r="HH141" s="76"/>
      <c r="HI141" s="76"/>
      <c r="HJ141" s="76"/>
      <c r="HK141" s="76"/>
      <c r="HL141" s="76"/>
    </row>
    <row r="142" spans="1:220" s="84" customFormat="1" ht="30" customHeight="1" x14ac:dyDescent="0.25">
      <c r="A142" s="122">
        <v>45818</v>
      </c>
      <c r="B142" s="132" t="s">
        <v>352</v>
      </c>
      <c r="C142" s="97" t="s">
        <v>147</v>
      </c>
      <c r="D142" s="219" t="s">
        <v>29</v>
      </c>
      <c r="E142" s="220"/>
      <c r="F142" s="224"/>
      <c r="G142" s="126" t="s">
        <v>23</v>
      </c>
      <c r="H142" s="125" t="s">
        <v>184</v>
      </c>
      <c r="I142" s="143">
        <v>6070.22</v>
      </c>
      <c r="J142" s="133"/>
      <c r="K142" s="55"/>
      <c r="L142" s="55"/>
      <c r="M142" s="92"/>
      <c r="N142" s="83"/>
      <c r="GB142" s="77"/>
      <c r="GC142" s="77"/>
      <c r="GD142" s="77"/>
      <c r="GE142" s="77"/>
      <c r="GF142" s="77"/>
      <c r="GG142" s="77"/>
      <c r="GH142" s="77"/>
      <c r="GI142" s="77"/>
      <c r="GJ142" s="77"/>
      <c r="GK142" s="77"/>
      <c r="GL142" s="77"/>
      <c r="GM142" s="77"/>
      <c r="GN142" s="77"/>
      <c r="GO142" s="77"/>
      <c r="GP142" s="77"/>
      <c r="GQ142" s="77"/>
      <c r="GR142" s="77"/>
      <c r="GS142" s="77"/>
      <c r="GT142" s="77"/>
      <c r="GU142" s="77"/>
      <c r="GV142" s="77"/>
      <c r="GW142" s="77"/>
      <c r="GX142" s="77"/>
      <c r="GY142" s="77"/>
      <c r="GZ142" s="77"/>
      <c r="HA142" s="77"/>
      <c r="HB142" s="77"/>
      <c r="HC142" s="77"/>
      <c r="HD142" s="77"/>
      <c r="HE142" s="77"/>
      <c r="HF142" s="77"/>
      <c r="HG142" s="77"/>
      <c r="HH142" s="77"/>
      <c r="HI142" s="77"/>
      <c r="HJ142" s="77"/>
      <c r="HK142" s="77"/>
      <c r="HL142" s="77"/>
    </row>
    <row r="143" spans="1:220" s="81" customFormat="1" ht="30" customHeight="1" x14ac:dyDescent="0.25">
      <c r="A143" s="122">
        <v>45818</v>
      </c>
      <c r="B143" s="132" t="s">
        <v>353</v>
      </c>
      <c r="C143" s="97" t="s">
        <v>147</v>
      </c>
      <c r="D143" s="219" t="s">
        <v>29</v>
      </c>
      <c r="E143" s="220"/>
      <c r="F143" s="224"/>
      <c r="G143" s="125" t="s">
        <v>23</v>
      </c>
      <c r="H143" s="125" t="s">
        <v>184</v>
      </c>
      <c r="I143" s="143">
        <v>3468.7</v>
      </c>
      <c r="J143" s="125"/>
      <c r="K143" s="198"/>
      <c r="L143" s="54"/>
      <c r="M143" s="119"/>
      <c r="N143" s="82"/>
      <c r="GB143" s="76"/>
      <c r="GC143" s="76"/>
      <c r="GD143" s="76"/>
      <c r="GE143" s="76"/>
      <c r="GF143" s="76"/>
      <c r="GG143" s="76"/>
      <c r="GH143" s="76"/>
      <c r="GI143" s="76"/>
      <c r="GJ143" s="76"/>
      <c r="GK143" s="76"/>
      <c r="GL143" s="76"/>
      <c r="GM143" s="76"/>
      <c r="GN143" s="76"/>
      <c r="GO143" s="76"/>
      <c r="GP143" s="76"/>
      <c r="GQ143" s="76"/>
      <c r="GR143" s="76"/>
      <c r="GS143" s="76"/>
      <c r="GT143" s="76"/>
      <c r="GU143" s="76"/>
      <c r="GV143" s="76"/>
      <c r="GW143" s="76"/>
      <c r="GX143" s="76"/>
      <c r="GY143" s="76"/>
      <c r="GZ143" s="76"/>
      <c r="HA143" s="76"/>
      <c r="HB143" s="76"/>
      <c r="HC143" s="76"/>
      <c r="HD143" s="76"/>
      <c r="HE143" s="76"/>
      <c r="HF143" s="76"/>
      <c r="HG143" s="76"/>
      <c r="HH143" s="76"/>
      <c r="HI143" s="76"/>
      <c r="HJ143" s="76"/>
      <c r="HK143" s="76"/>
      <c r="HL143" s="76"/>
    </row>
    <row r="144" spans="1:220" s="79" customFormat="1" ht="30" customHeight="1" x14ac:dyDescent="0.45">
      <c r="A144" s="122">
        <v>45818</v>
      </c>
      <c r="B144" s="123" t="s">
        <v>354</v>
      </c>
      <c r="C144" s="97" t="s">
        <v>222</v>
      </c>
      <c r="D144" s="219" t="s">
        <v>143</v>
      </c>
      <c r="E144" s="220"/>
      <c r="F144" s="224"/>
      <c r="G144" s="126" t="s">
        <v>113</v>
      </c>
      <c r="H144" s="126" t="s">
        <v>114</v>
      </c>
      <c r="I144" s="143">
        <v>1100</v>
      </c>
      <c r="J144" s="125"/>
      <c r="K144" s="198"/>
      <c r="L144" s="24"/>
      <c r="M144" s="119"/>
      <c r="N144" s="78"/>
      <c r="GB144" s="76"/>
      <c r="GC144" s="76"/>
      <c r="GD144" s="76"/>
      <c r="GE144" s="76"/>
      <c r="GF144" s="76"/>
      <c r="GG144" s="76"/>
      <c r="GH144" s="76"/>
      <c r="GI144" s="76"/>
      <c r="GJ144" s="76"/>
      <c r="GK144" s="76"/>
      <c r="GL144" s="76"/>
      <c r="GM144" s="76"/>
      <c r="GN144" s="76"/>
      <c r="GO144" s="76"/>
      <c r="GP144" s="76"/>
      <c r="GQ144" s="76"/>
      <c r="GR144" s="76"/>
      <c r="GS144" s="76"/>
      <c r="GT144" s="76"/>
      <c r="GU144" s="76"/>
      <c r="GV144" s="76"/>
      <c r="GW144" s="76"/>
      <c r="GX144" s="76"/>
      <c r="GY144" s="76"/>
      <c r="GZ144" s="76"/>
      <c r="HA144" s="76"/>
      <c r="HB144" s="76"/>
      <c r="HC144" s="76"/>
      <c r="HD144" s="76"/>
      <c r="HE144" s="76"/>
      <c r="HF144" s="76"/>
      <c r="HG144" s="76"/>
      <c r="HH144" s="76"/>
      <c r="HI144" s="76"/>
      <c r="HJ144" s="76"/>
      <c r="HK144" s="76"/>
      <c r="HL144" s="76"/>
    </row>
    <row r="145" spans="1:220" s="79" customFormat="1" ht="30" customHeight="1" x14ac:dyDescent="0.45">
      <c r="A145" s="122">
        <v>45818</v>
      </c>
      <c r="B145" s="132" t="s">
        <v>356</v>
      </c>
      <c r="C145" s="97" t="s">
        <v>181</v>
      </c>
      <c r="D145" s="219" t="s">
        <v>355</v>
      </c>
      <c r="E145" s="220"/>
      <c r="F145" s="224"/>
      <c r="G145" s="126" t="s">
        <v>23</v>
      </c>
      <c r="H145" s="125" t="s">
        <v>111</v>
      </c>
      <c r="I145" s="143">
        <v>2737.5</v>
      </c>
      <c r="J145" s="125"/>
      <c r="K145" s="198"/>
      <c r="L145" s="24"/>
      <c r="M145" s="119"/>
      <c r="N145" s="78"/>
      <c r="GB145" s="76"/>
      <c r="GC145" s="76"/>
      <c r="GD145" s="76"/>
      <c r="GE145" s="76"/>
      <c r="GF145" s="76"/>
      <c r="GG145" s="76"/>
      <c r="GH145" s="76"/>
      <c r="GI145" s="76"/>
      <c r="GJ145" s="76"/>
      <c r="GK145" s="76"/>
      <c r="GL145" s="76"/>
      <c r="GM145" s="76"/>
      <c r="GN145" s="76"/>
      <c r="GO145" s="76"/>
      <c r="GP145" s="76"/>
      <c r="GQ145" s="76"/>
      <c r="GR145" s="76"/>
      <c r="GS145" s="76"/>
      <c r="GT145" s="76"/>
      <c r="GU145" s="76"/>
      <c r="GV145" s="76"/>
      <c r="GW145" s="76"/>
      <c r="GX145" s="76"/>
      <c r="GY145" s="76"/>
      <c r="GZ145" s="76"/>
      <c r="HA145" s="76"/>
      <c r="HB145" s="76"/>
      <c r="HC145" s="76"/>
      <c r="HD145" s="76"/>
      <c r="HE145" s="76"/>
      <c r="HF145" s="76"/>
      <c r="HG145" s="76"/>
      <c r="HH145" s="76"/>
      <c r="HI145" s="76"/>
      <c r="HJ145" s="76"/>
      <c r="HK145" s="76"/>
      <c r="HL145" s="76"/>
    </row>
    <row r="146" spans="1:220" s="79" customFormat="1" ht="30" customHeight="1" x14ac:dyDescent="0.45">
      <c r="A146" s="122">
        <v>45818</v>
      </c>
      <c r="B146" s="132" t="s">
        <v>357</v>
      </c>
      <c r="C146" s="97" t="s">
        <v>148</v>
      </c>
      <c r="D146" s="219" t="s">
        <v>358</v>
      </c>
      <c r="E146" s="220"/>
      <c r="F146" s="221"/>
      <c r="G146" s="125" t="s">
        <v>23</v>
      </c>
      <c r="H146" s="125" t="s">
        <v>111</v>
      </c>
      <c r="I146" s="143">
        <v>80</v>
      </c>
      <c r="J146" s="125"/>
      <c r="K146" s="198"/>
      <c r="L146" s="24"/>
      <c r="M146" s="119"/>
      <c r="N146" s="78"/>
      <c r="GB146" s="76"/>
      <c r="GC146" s="76"/>
      <c r="GD146" s="76"/>
      <c r="GE146" s="76"/>
      <c r="GF146" s="76"/>
      <c r="GG146" s="76"/>
      <c r="GH146" s="76"/>
      <c r="GI146" s="76"/>
      <c r="GJ146" s="76"/>
      <c r="GK146" s="76"/>
      <c r="GL146" s="76"/>
      <c r="GM146" s="76"/>
      <c r="GN146" s="76"/>
      <c r="GO146" s="76"/>
      <c r="GP146" s="76"/>
      <c r="GQ146" s="76"/>
      <c r="GR146" s="76"/>
      <c r="GS146" s="76"/>
      <c r="GT146" s="76"/>
      <c r="GU146" s="76"/>
      <c r="GV146" s="76"/>
      <c r="GW146" s="76"/>
      <c r="GX146" s="76"/>
      <c r="GY146" s="76"/>
      <c r="GZ146" s="76"/>
      <c r="HA146" s="76"/>
      <c r="HB146" s="76"/>
      <c r="HC146" s="76"/>
      <c r="HD146" s="76"/>
      <c r="HE146" s="76"/>
      <c r="HF146" s="76"/>
      <c r="HG146" s="76"/>
      <c r="HH146" s="76"/>
      <c r="HI146" s="76"/>
      <c r="HJ146" s="76"/>
      <c r="HK146" s="76"/>
      <c r="HL146" s="76"/>
    </row>
    <row r="147" spans="1:220" s="81" customFormat="1" ht="30" customHeight="1" x14ac:dyDescent="0.25">
      <c r="A147" s="122">
        <v>45819</v>
      </c>
      <c r="B147" s="132" t="s">
        <v>359</v>
      </c>
      <c r="C147" s="97" t="s">
        <v>360</v>
      </c>
      <c r="D147" s="219" t="s">
        <v>361</v>
      </c>
      <c r="E147" s="220"/>
      <c r="F147" s="224"/>
      <c r="G147" s="125" t="s">
        <v>127</v>
      </c>
      <c r="H147" s="126" t="s">
        <v>128</v>
      </c>
      <c r="I147" s="143">
        <v>560</v>
      </c>
      <c r="J147" s="125"/>
      <c r="K147" s="198"/>
      <c r="L147" s="54"/>
      <c r="M147" s="119"/>
      <c r="N147" s="82"/>
      <c r="GB147" s="76"/>
      <c r="GC147" s="76"/>
      <c r="GD147" s="76"/>
      <c r="GE147" s="76"/>
      <c r="GF147" s="76"/>
      <c r="GG147" s="76"/>
      <c r="GH147" s="76"/>
      <c r="GI147" s="76"/>
      <c r="GJ147" s="76"/>
      <c r="GK147" s="76"/>
      <c r="GL147" s="76"/>
      <c r="GM147" s="76"/>
      <c r="GN147" s="76"/>
      <c r="GO147" s="76"/>
      <c r="GP147" s="76"/>
      <c r="GQ147" s="76"/>
      <c r="GR147" s="76"/>
      <c r="GS147" s="76"/>
      <c r="GT147" s="76"/>
      <c r="GU147" s="76"/>
      <c r="GV147" s="76"/>
      <c r="GW147" s="76"/>
      <c r="GX147" s="76"/>
      <c r="GY147" s="76"/>
      <c r="GZ147" s="76"/>
      <c r="HA147" s="76"/>
      <c r="HB147" s="76"/>
      <c r="HC147" s="76"/>
      <c r="HD147" s="76"/>
      <c r="HE147" s="76"/>
      <c r="HF147" s="76"/>
      <c r="HG147" s="76"/>
      <c r="HH147" s="76"/>
      <c r="HI147" s="76"/>
      <c r="HJ147" s="76"/>
      <c r="HK147" s="76"/>
      <c r="HL147" s="76"/>
    </row>
    <row r="148" spans="1:220" s="79" customFormat="1" ht="30" customHeight="1" x14ac:dyDescent="0.45">
      <c r="A148" s="122">
        <v>45820</v>
      </c>
      <c r="B148" s="132" t="s">
        <v>108</v>
      </c>
      <c r="C148" s="97" t="s">
        <v>364</v>
      </c>
      <c r="D148" s="219" t="s">
        <v>110</v>
      </c>
      <c r="E148" s="220"/>
      <c r="F148" s="224"/>
      <c r="G148" s="125" t="s">
        <v>23</v>
      </c>
      <c r="H148" s="125" t="s">
        <v>111</v>
      </c>
      <c r="I148" s="143">
        <v>254.16</v>
      </c>
      <c r="J148" s="125"/>
      <c r="K148" s="198"/>
      <c r="L148" s="24"/>
      <c r="M148" s="119"/>
      <c r="N148" s="78"/>
      <c r="GB148" s="76"/>
      <c r="GC148" s="76"/>
      <c r="GD148" s="76"/>
      <c r="GE148" s="76"/>
      <c r="GF148" s="76"/>
      <c r="GG148" s="76"/>
      <c r="GH148" s="76"/>
      <c r="GI148" s="76"/>
      <c r="GJ148" s="76"/>
      <c r="GK148" s="76"/>
      <c r="GL148" s="76"/>
      <c r="GM148" s="76"/>
      <c r="GN148" s="76"/>
      <c r="GO148" s="76"/>
      <c r="GP148" s="76"/>
      <c r="GQ148" s="76"/>
      <c r="GR148" s="76"/>
      <c r="GS148" s="76"/>
      <c r="GT148" s="76"/>
      <c r="GU148" s="76"/>
      <c r="GV148" s="76"/>
      <c r="GW148" s="76"/>
      <c r="GX148" s="76"/>
      <c r="GY148" s="76"/>
      <c r="GZ148" s="76"/>
      <c r="HA148" s="76"/>
      <c r="HB148" s="76"/>
      <c r="HC148" s="76"/>
      <c r="HD148" s="76"/>
      <c r="HE148" s="76"/>
      <c r="HF148" s="76"/>
      <c r="HG148" s="76"/>
      <c r="HH148" s="76"/>
      <c r="HI148" s="76"/>
      <c r="HJ148" s="76"/>
      <c r="HK148" s="76"/>
      <c r="HL148" s="76"/>
    </row>
    <row r="149" spans="1:220" s="81" customFormat="1" ht="30" customHeight="1" x14ac:dyDescent="0.25">
      <c r="A149" s="122">
        <v>45820</v>
      </c>
      <c r="B149" s="132" t="s">
        <v>362</v>
      </c>
      <c r="C149" s="97" t="s">
        <v>364</v>
      </c>
      <c r="D149" s="219" t="s">
        <v>112</v>
      </c>
      <c r="E149" s="220"/>
      <c r="F149" s="221"/>
      <c r="G149" s="126" t="s">
        <v>23</v>
      </c>
      <c r="H149" s="125" t="s">
        <v>111</v>
      </c>
      <c r="I149" s="143">
        <v>1114.3699999999999</v>
      </c>
      <c r="J149" s="125"/>
      <c r="K149" s="198"/>
      <c r="L149" s="54"/>
      <c r="M149" s="119"/>
      <c r="N149" s="82"/>
      <c r="GB149" s="76"/>
      <c r="GC149" s="76"/>
      <c r="GD149" s="76"/>
      <c r="GE149" s="76"/>
      <c r="GF149" s="76"/>
      <c r="GG149" s="76"/>
      <c r="GH149" s="76"/>
      <c r="GI149" s="76"/>
      <c r="GJ149" s="76"/>
      <c r="GK149" s="76"/>
      <c r="GL149" s="76"/>
      <c r="GM149" s="76"/>
      <c r="GN149" s="76"/>
      <c r="GO149" s="76"/>
      <c r="GP149" s="76"/>
      <c r="GQ149" s="76"/>
      <c r="GR149" s="76"/>
      <c r="GS149" s="76"/>
      <c r="GT149" s="76"/>
      <c r="GU149" s="76"/>
      <c r="GV149" s="76"/>
      <c r="GW149" s="76"/>
      <c r="GX149" s="76"/>
      <c r="GY149" s="76"/>
      <c r="GZ149" s="76"/>
      <c r="HA149" s="76"/>
      <c r="HB149" s="76"/>
      <c r="HC149" s="76"/>
      <c r="HD149" s="76"/>
      <c r="HE149" s="76"/>
      <c r="HF149" s="76"/>
      <c r="HG149" s="76"/>
      <c r="HH149" s="76"/>
      <c r="HI149" s="76"/>
      <c r="HJ149" s="76"/>
      <c r="HK149" s="76"/>
      <c r="HL149" s="76"/>
    </row>
    <row r="150" spans="1:220" s="81" customFormat="1" ht="30" customHeight="1" x14ac:dyDescent="0.25">
      <c r="A150" s="122">
        <v>45820</v>
      </c>
      <c r="B150" s="132" t="s">
        <v>362</v>
      </c>
      <c r="C150" s="97" t="s">
        <v>363</v>
      </c>
      <c r="D150" s="219" t="s">
        <v>514</v>
      </c>
      <c r="E150" s="220"/>
      <c r="F150" s="221"/>
      <c r="G150" s="126" t="s">
        <v>23</v>
      </c>
      <c r="H150" s="125" t="s">
        <v>111</v>
      </c>
      <c r="I150" s="143">
        <v>19092.21</v>
      </c>
      <c r="J150" s="125"/>
      <c r="K150" s="198"/>
      <c r="L150" s="54"/>
      <c r="M150" s="119"/>
      <c r="N150" s="82"/>
      <c r="GB150" s="76"/>
      <c r="GC150" s="76"/>
      <c r="GD150" s="76"/>
      <c r="GE150" s="76"/>
      <c r="GF150" s="76"/>
      <c r="GG150" s="76"/>
      <c r="GH150" s="76"/>
      <c r="GI150" s="76"/>
      <c r="GJ150" s="76"/>
      <c r="GK150" s="76"/>
      <c r="GL150" s="76"/>
      <c r="GM150" s="76"/>
      <c r="GN150" s="76"/>
      <c r="GO150" s="76"/>
      <c r="GP150" s="76"/>
      <c r="GQ150" s="76"/>
      <c r="GR150" s="76"/>
      <c r="GS150" s="76"/>
      <c r="GT150" s="76"/>
      <c r="GU150" s="76"/>
      <c r="GV150" s="76"/>
      <c r="GW150" s="76"/>
      <c r="GX150" s="76"/>
      <c r="GY150" s="76"/>
      <c r="GZ150" s="76"/>
      <c r="HA150" s="76"/>
      <c r="HB150" s="76"/>
      <c r="HC150" s="76"/>
      <c r="HD150" s="76"/>
      <c r="HE150" s="76"/>
      <c r="HF150" s="76"/>
      <c r="HG150" s="76"/>
      <c r="HH150" s="76"/>
      <c r="HI150" s="76"/>
      <c r="HJ150" s="76"/>
      <c r="HK150" s="76"/>
      <c r="HL150" s="76"/>
    </row>
    <row r="151" spans="1:220" s="79" customFormat="1" ht="30" customHeight="1" x14ac:dyDescent="0.45">
      <c r="A151" s="122">
        <v>45821</v>
      </c>
      <c r="B151" s="132" t="s">
        <v>365</v>
      </c>
      <c r="C151" s="97" t="s">
        <v>21</v>
      </c>
      <c r="D151" s="219" t="s">
        <v>242</v>
      </c>
      <c r="E151" s="220"/>
      <c r="F151" s="221"/>
      <c r="G151" s="126" t="s">
        <v>23</v>
      </c>
      <c r="H151" s="125" t="s">
        <v>111</v>
      </c>
      <c r="I151" s="146">
        <f>26812.41-I152</f>
        <v>26194.9</v>
      </c>
      <c r="J151" s="125"/>
      <c r="K151" s="24"/>
      <c r="L151" s="24"/>
      <c r="M151" s="119"/>
      <c r="N151" s="78"/>
      <c r="GB151" s="76"/>
      <c r="GC151" s="76"/>
      <c r="GD151" s="76"/>
      <c r="GE151" s="76"/>
      <c r="GF151" s="76"/>
      <c r="GG151" s="76"/>
      <c r="GH151" s="76"/>
      <c r="GI151" s="76"/>
      <c r="GJ151" s="76"/>
      <c r="GK151" s="76"/>
      <c r="GL151" s="76"/>
      <c r="GM151" s="76"/>
      <c r="GN151" s="76"/>
      <c r="GO151" s="76"/>
      <c r="GP151" s="76"/>
      <c r="GQ151" s="76"/>
      <c r="GR151" s="76"/>
      <c r="GS151" s="76"/>
      <c r="GT151" s="76"/>
      <c r="GU151" s="76"/>
      <c r="GV151" s="76"/>
      <c r="GW151" s="76"/>
      <c r="GX151" s="76"/>
      <c r="GY151" s="76"/>
      <c r="GZ151" s="76"/>
      <c r="HA151" s="76"/>
      <c r="HB151" s="76"/>
      <c r="HC151" s="76"/>
      <c r="HD151" s="76"/>
      <c r="HE151" s="76"/>
      <c r="HF151" s="76"/>
      <c r="HG151" s="76"/>
      <c r="HH151" s="76"/>
      <c r="HI151" s="76"/>
      <c r="HJ151" s="76"/>
      <c r="HK151" s="76"/>
      <c r="HL151" s="76"/>
    </row>
    <row r="152" spans="1:220" s="79" customFormat="1" ht="30" customHeight="1" x14ac:dyDescent="0.45">
      <c r="A152" s="122">
        <v>45821</v>
      </c>
      <c r="B152" s="132" t="s">
        <v>365</v>
      </c>
      <c r="C152" s="97" t="s">
        <v>21</v>
      </c>
      <c r="D152" s="219" t="s">
        <v>243</v>
      </c>
      <c r="E152" s="220"/>
      <c r="F152" s="221"/>
      <c r="G152" s="126" t="s">
        <v>23</v>
      </c>
      <c r="H152" s="125" t="s">
        <v>111</v>
      </c>
      <c r="I152" s="143">
        <v>617.51</v>
      </c>
      <c r="J152" s="125"/>
      <c r="K152" s="24"/>
      <c r="L152" s="24"/>
      <c r="M152" s="119"/>
      <c r="N152" s="78"/>
      <c r="GB152" s="76"/>
      <c r="GC152" s="76"/>
      <c r="GD152" s="76"/>
      <c r="GE152" s="76"/>
      <c r="GF152" s="76"/>
      <c r="GG152" s="76"/>
      <c r="GH152" s="76"/>
      <c r="GI152" s="76"/>
      <c r="GJ152" s="76"/>
      <c r="GK152" s="76"/>
      <c r="GL152" s="76"/>
      <c r="GM152" s="76"/>
      <c r="GN152" s="76"/>
      <c r="GO152" s="76"/>
      <c r="GP152" s="76"/>
      <c r="GQ152" s="76"/>
      <c r="GR152" s="76"/>
      <c r="GS152" s="76"/>
      <c r="GT152" s="76"/>
      <c r="GU152" s="76"/>
      <c r="GV152" s="76"/>
      <c r="GW152" s="76"/>
      <c r="GX152" s="76"/>
      <c r="GY152" s="76"/>
      <c r="GZ152" s="76"/>
      <c r="HA152" s="76"/>
      <c r="HB152" s="76"/>
      <c r="HC152" s="76"/>
      <c r="HD152" s="76"/>
      <c r="HE152" s="76"/>
      <c r="HF152" s="76"/>
      <c r="HG152" s="76"/>
      <c r="HH152" s="76"/>
      <c r="HI152" s="76"/>
      <c r="HJ152" s="76"/>
      <c r="HK152" s="76"/>
      <c r="HL152" s="76"/>
    </row>
    <row r="153" spans="1:220" s="79" customFormat="1" ht="30" customHeight="1" x14ac:dyDescent="0.45">
      <c r="A153" s="122">
        <v>45821</v>
      </c>
      <c r="B153" s="132" t="s">
        <v>366</v>
      </c>
      <c r="C153" s="97" t="s">
        <v>367</v>
      </c>
      <c r="D153" s="219" t="s">
        <v>368</v>
      </c>
      <c r="E153" s="220"/>
      <c r="F153" s="221"/>
      <c r="G153" s="125" t="s">
        <v>125</v>
      </c>
      <c r="H153" s="125" t="s">
        <v>114</v>
      </c>
      <c r="I153" s="146">
        <v>370.86</v>
      </c>
      <c r="J153" s="135"/>
      <c r="K153" s="198"/>
      <c r="L153" s="24"/>
      <c r="M153" s="119"/>
      <c r="N153" s="78"/>
      <c r="GB153" s="76"/>
      <c r="GC153" s="76"/>
      <c r="GD153" s="76"/>
      <c r="GE153" s="76"/>
      <c r="GF153" s="76"/>
      <c r="GG153" s="76"/>
      <c r="GH153" s="76"/>
      <c r="GI153" s="76"/>
      <c r="GJ153" s="76"/>
      <c r="GK153" s="76"/>
      <c r="GL153" s="76"/>
      <c r="GM153" s="76"/>
      <c r="GN153" s="76"/>
      <c r="GO153" s="76"/>
      <c r="GP153" s="76"/>
      <c r="GQ153" s="76"/>
      <c r="GR153" s="76"/>
      <c r="GS153" s="76"/>
      <c r="GT153" s="76"/>
      <c r="GU153" s="76"/>
      <c r="GV153" s="76"/>
      <c r="GW153" s="76"/>
      <c r="GX153" s="76"/>
      <c r="GY153" s="76"/>
      <c r="GZ153" s="76"/>
      <c r="HA153" s="76"/>
      <c r="HB153" s="76"/>
      <c r="HC153" s="76"/>
      <c r="HD153" s="76"/>
      <c r="HE153" s="76"/>
      <c r="HF153" s="76"/>
      <c r="HG153" s="76"/>
      <c r="HH153" s="76"/>
      <c r="HI153" s="76"/>
      <c r="HJ153" s="76"/>
      <c r="HK153" s="76"/>
      <c r="HL153" s="76"/>
    </row>
    <row r="154" spans="1:220" s="79" customFormat="1" ht="30" customHeight="1" x14ac:dyDescent="0.45">
      <c r="A154" s="122">
        <v>45821</v>
      </c>
      <c r="B154" s="132" t="s">
        <v>369</v>
      </c>
      <c r="C154" s="97" t="s">
        <v>65</v>
      </c>
      <c r="D154" s="219" t="s">
        <v>29</v>
      </c>
      <c r="E154" s="220"/>
      <c r="F154" s="221"/>
      <c r="G154" s="126" t="s">
        <v>23</v>
      </c>
      <c r="H154" s="125" t="s">
        <v>184</v>
      </c>
      <c r="I154" s="143">
        <v>4335.87</v>
      </c>
      <c r="J154" s="125"/>
      <c r="K154" s="198"/>
      <c r="L154" s="24"/>
      <c r="M154" s="119"/>
      <c r="N154" s="78"/>
      <c r="GB154" s="76"/>
      <c r="GC154" s="76"/>
      <c r="GD154" s="76"/>
      <c r="GE154" s="76"/>
      <c r="GF154" s="76"/>
      <c r="GG154" s="76"/>
      <c r="GH154" s="76"/>
      <c r="GI154" s="76"/>
      <c r="GJ154" s="76"/>
      <c r="GK154" s="76"/>
      <c r="GL154" s="76"/>
      <c r="GM154" s="76"/>
      <c r="GN154" s="76"/>
      <c r="GO154" s="76"/>
      <c r="GP154" s="76"/>
      <c r="GQ154" s="76"/>
      <c r="GR154" s="76"/>
      <c r="GS154" s="76"/>
      <c r="GT154" s="76"/>
      <c r="GU154" s="76"/>
      <c r="GV154" s="76"/>
      <c r="GW154" s="76"/>
      <c r="GX154" s="76"/>
      <c r="GY154" s="76"/>
      <c r="GZ154" s="76"/>
      <c r="HA154" s="76"/>
      <c r="HB154" s="76"/>
      <c r="HC154" s="76"/>
      <c r="HD154" s="76"/>
      <c r="HE154" s="76"/>
      <c r="HF154" s="76"/>
      <c r="HG154" s="76"/>
      <c r="HH154" s="76"/>
      <c r="HI154" s="76"/>
      <c r="HJ154" s="76"/>
      <c r="HK154" s="76"/>
      <c r="HL154" s="76"/>
    </row>
    <row r="155" spans="1:220" s="79" customFormat="1" ht="30" customHeight="1" x14ac:dyDescent="0.45">
      <c r="A155" s="122">
        <v>45821</v>
      </c>
      <c r="B155" s="132" t="s">
        <v>370</v>
      </c>
      <c r="C155" s="97" t="s">
        <v>46</v>
      </c>
      <c r="D155" s="219" t="s">
        <v>115</v>
      </c>
      <c r="E155" s="220"/>
      <c r="F155" s="221"/>
      <c r="G155" s="126" t="s">
        <v>116</v>
      </c>
      <c r="H155" s="125" t="s">
        <v>117</v>
      </c>
      <c r="I155" s="143">
        <v>275.48</v>
      </c>
      <c r="J155" s="125"/>
      <c r="K155" s="24"/>
      <c r="L155" s="24"/>
      <c r="M155" s="119"/>
      <c r="N155" s="78"/>
      <c r="GB155" s="76"/>
      <c r="GC155" s="76"/>
      <c r="GD155" s="76"/>
      <c r="GE155" s="76"/>
      <c r="GF155" s="76"/>
      <c r="GG155" s="76"/>
      <c r="GH155" s="76"/>
      <c r="GI155" s="76"/>
      <c r="GJ155" s="76"/>
      <c r="GK155" s="76"/>
      <c r="GL155" s="76"/>
      <c r="GM155" s="76"/>
      <c r="GN155" s="76"/>
      <c r="GO155" s="76"/>
      <c r="GP155" s="76"/>
      <c r="GQ155" s="76"/>
      <c r="GR155" s="76"/>
      <c r="GS155" s="76"/>
      <c r="GT155" s="76"/>
      <c r="GU155" s="76"/>
      <c r="GV155" s="76"/>
      <c r="GW155" s="76"/>
      <c r="GX155" s="76"/>
      <c r="GY155" s="76"/>
      <c r="GZ155" s="76"/>
      <c r="HA155" s="76"/>
      <c r="HB155" s="76"/>
      <c r="HC155" s="76"/>
      <c r="HD155" s="76"/>
      <c r="HE155" s="76"/>
      <c r="HF155" s="76"/>
      <c r="HG155" s="76"/>
      <c r="HH155" s="76"/>
      <c r="HI155" s="76"/>
      <c r="HJ155" s="76"/>
      <c r="HK155" s="76"/>
      <c r="HL155" s="76"/>
    </row>
    <row r="156" spans="1:220" s="79" customFormat="1" ht="30" customHeight="1" x14ac:dyDescent="0.45">
      <c r="A156" s="122">
        <v>45821</v>
      </c>
      <c r="B156" s="132" t="s">
        <v>371</v>
      </c>
      <c r="C156" s="97" t="s">
        <v>46</v>
      </c>
      <c r="D156" s="219" t="s">
        <v>115</v>
      </c>
      <c r="E156" s="220"/>
      <c r="F156" s="221"/>
      <c r="G156" s="125" t="s">
        <v>116</v>
      </c>
      <c r="H156" s="126" t="s">
        <v>117</v>
      </c>
      <c r="I156" s="143">
        <v>183.81</v>
      </c>
      <c r="J156" s="125"/>
      <c r="K156" s="24"/>
      <c r="L156" s="24"/>
      <c r="M156" s="119"/>
      <c r="N156" s="78"/>
      <c r="GB156" s="76"/>
      <c r="GC156" s="76"/>
      <c r="GD156" s="76"/>
      <c r="GE156" s="76"/>
      <c r="GF156" s="76"/>
      <c r="GG156" s="76"/>
      <c r="GH156" s="76"/>
      <c r="GI156" s="76"/>
      <c r="GJ156" s="76"/>
      <c r="GK156" s="76"/>
      <c r="GL156" s="76"/>
      <c r="GM156" s="76"/>
      <c r="GN156" s="76"/>
      <c r="GO156" s="76"/>
      <c r="GP156" s="76"/>
      <c r="GQ156" s="76"/>
      <c r="GR156" s="76"/>
      <c r="GS156" s="76"/>
      <c r="GT156" s="76"/>
      <c r="GU156" s="76"/>
      <c r="GV156" s="76"/>
      <c r="GW156" s="76"/>
      <c r="GX156" s="76"/>
      <c r="GY156" s="76"/>
      <c r="GZ156" s="76"/>
      <c r="HA156" s="76"/>
      <c r="HB156" s="76"/>
      <c r="HC156" s="76"/>
      <c r="HD156" s="76"/>
      <c r="HE156" s="76"/>
      <c r="HF156" s="76"/>
      <c r="HG156" s="76"/>
      <c r="HH156" s="76"/>
      <c r="HI156" s="76"/>
      <c r="HJ156" s="76"/>
      <c r="HK156" s="76"/>
      <c r="HL156" s="76"/>
    </row>
    <row r="157" spans="1:220" s="81" customFormat="1" ht="30" customHeight="1" x14ac:dyDescent="0.25">
      <c r="A157" s="122">
        <v>45821</v>
      </c>
      <c r="B157" s="132" t="s">
        <v>372</v>
      </c>
      <c r="C157" s="128" t="s">
        <v>46</v>
      </c>
      <c r="D157" s="219" t="s">
        <v>115</v>
      </c>
      <c r="E157" s="220"/>
      <c r="F157" s="221"/>
      <c r="G157" s="126" t="s">
        <v>116</v>
      </c>
      <c r="H157" s="126" t="s">
        <v>117</v>
      </c>
      <c r="I157" s="143">
        <v>228.28</v>
      </c>
      <c r="J157" s="125"/>
      <c r="K157" s="54"/>
      <c r="L157" s="54"/>
      <c r="M157" s="119"/>
      <c r="N157" s="82"/>
      <c r="GB157" s="76"/>
      <c r="GC157" s="76"/>
      <c r="GD157" s="76"/>
      <c r="GE157" s="76"/>
      <c r="GF157" s="76"/>
      <c r="GG157" s="76"/>
      <c r="GH157" s="76"/>
      <c r="GI157" s="76"/>
      <c r="GJ157" s="76"/>
      <c r="GK157" s="76"/>
      <c r="GL157" s="76"/>
      <c r="GM157" s="76"/>
      <c r="GN157" s="76"/>
      <c r="GO157" s="76"/>
      <c r="GP157" s="76"/>
      <c r="GQ157" s="76"/>
      <c r="GR157" s="76"/>
      <c r="GS157" s="76"/>
      <c r="GT157" s="76"/>
      <c r="GU157" s="76"/>
      <c r="GV157" s="76"/>
      <c r="GW157" s="76"/>
      <c r="GX157" s="76"/>
      <c r="GY157" s="76"/>
      <c r="GZ157" s="76"/>
      <c r="HA157" s="76"/>
      <c r="HB157" s="76"/>
      <c r="HC157" s="76"/>
      <c r="HD157" s="76"/>
      <c r="HE157" s="76"/>
      <c r="HF157" s="76"/>
      <c r="HG157" s="76"/>
      <c r="HH157" s="76"/>
      <c r="HI157" s="76"/>
      <c r="HJ157" s="76"/>
      <c r="HK157" s="76"/>
      <c r="HL157" s="76"/>
    </row>
    <row r="158" spans="1:220" s="79" customFormat="1" ht="30" customHeight="1" x14ac:dyDescent="0.45">
      <c r="A158" s="122">
        <v>45821</v>
      </c>
      <c r="B158" s="123" t="s">
        <v>373</v>
      </c>
      <c r="C158" s="128" t="s">
        <v>48</v>
      </c>
      <c r="D158" s="219" t="s">
        <v>115</v>
      </c>
      <c r="E158" s="220"/>
      <c r="F158" s="221"/>
      <c r="G158" s="125" t="s">
        <v>116</v>
      </c>
      <c r="H158" s="126" t="s">
        <v>117</v>
      </c>
      <c r="I158" s="143">
        <v>1000</v>
      </c>
      <c r="J158" s="125"/>
      <c r="K158" s="198"/>
      <c r="L158" s="24"/>
      <c r="M158" s="119"/>
      <c r="N158" s="78"/>
      <c r="GB158" s="76"/>
      <c r="GC158" s="76"/>
      <c r="GD158" s="76"/>
      <c r="GE158" s="76"/>
      <c r="GF158" s="76"/>
      <c r="GG158" s="76"/>
      <c r="GH158" s="76"/>
      <c r="GI158" s="76"/>
      <c r="GJ158" s="76"/>
      <c r="GK158" s="76"/>
      <c r="GL158" s="76"/>
      <c r="GM158" s="76"/>
      <c r="GN158" s="76"/>
      <c r="GO158" s="76"/>
      <c r="GP158" s="76"/>
      <c r="GQ158" s="76"/>
      <c r="GR158" s="76"/>
      <c r="GS158" s="76"/>
      <c r="GT158" s="76"/>
      <c r="GU158" s="76"/>
      <c r="GV158" s="76"/>
      <c r="GW158" s="76"/>
      <c r="GX158" s="76"/>
      <c r="GY158" s="76"/>
      <c r="GZ158" s="76"/>
      <c r="HA158" s="76"/>
      <c r="HB158" s="76"/>
      <c r="HC158" s="76"/>
      <c r="HD158" s="76"/>
      <c r="HE158" s="76"/>
      <c r="HF158" s="76"/>
      <c r="HG158" s="76"/>
      <c r="HH158" s="76"/>
      <c r="HI158" s="76"/>
      <c r="HJ158" s="76"/>
      <c r="HK158" s="76"/>
      <c r="HL158" s="76"/>
    </row>
    <row r="159" spans="1:220" s="81" customFormat="1" ht="30" customHeight="1" x14ac:dyDescent="0.25">
      <c r="A159" s="122">
        <v>45821</v>
      </c>
      <c r="B159" s="123" t="s">
        <v>374</v>
      </c>
      <c r="C159" s="128" t="s">
        <v>48</v>
      </c>
      <c r="D159" s="219" t="s">
        <v>115</v>
      </c>
      <c r="E159" s="220"/>
      <c r="F159" s="221"/>
      <c r="G159" s="125" t="s">
        <v>116</v>
      </c>
      <c r="H159" s="126" t="s">
        <v>117</v>
      </c>
      <c r="I159" s="143">
        <v>299.89999999999998</v>
      </c>
      <c r="J159" s="125"/>
      <c r="K159" s="198"/>
      <c r="L159" s="54"/>
      <c r="M159" s="119"/>
      <c r="N159" s="82"/>
      <c r="GB159" s="76"/>
      <c r="GC159" s="76"/>
      <c r="GD159" s="76"/>
      <c r="GE159" s="76"/>
      <c r="GF159" s="76"/>
      <c r="GG159" s="76"/>
      <c r="GH159" s="76"/>
      <c r="GI159" s="76"/>
      <c r="GJ159" s="76"/>
      <c r="GK159" s="76"/>
      <c r="GL159" s="76"/>
      <c r="GM159" s="76"/>
      <c r="GN159" s="76"/>
      <c r="GO159" s="76"/>
      <c r="GP159" s="76"/>
      <c r="GQ159" s="76"/>
      <c r="GR159" s="76"/>
      <c r="GS159" s="76"/>
      <c r="GT159" s="76"/>
      <c r="GU159" s="76"/>
      <c r="GV159" s="76"/>
      <c r="GW159" s="76"/>
      <c r="GX159" s="76"/>
      <c r="GY159" s="76"/>
      <c r="GZ159" s="76"/>
      <c r="HA159" s="76"/>
      <c r="HB159" s="76"/>
      <c r="HC159" s="76"/>
      <c r="HD159" s="76"/>
      <c r="HE159" s="76"/>
      <c r="HF159" s="76"/>
      <c r="HG159" s="76"/>
      <c r="HH159" s="76"/>
      <c r="HI159" s="76"/>
      <c r="HJ159" s="76"/>
      <c r="HK159" s="76"/>
      <c r="HL159" s="76"/>
    </row>
    <row r="160" spans="1:220" s="81" customFormat="1" ht="30" customHeight="1" x14ac:dyDescent="0.25">
      <c r="A160" s="122">
        <v>45821</v>
      </c>
      <c r="B160" s="132" t="s">
        <v>375</v>
      </c>
      <c r="C160" s="128" t="s">
        <v>48</v>
      </c>
      <c r="D160" s="219" t="s">
        <v>115</v>
      </c>
      <c r="E160" s="220"/>
      <c r="F160" s="224"/>
      <c r="G160" s="126" t="s">
        <v>116</v>
      </c>
      <c r="H160" s="126" t="s">
        <v>117</v>
      </c>
      <c r="I160" s="143">
        <v>180.58</v>
      </c>
      <c r="J160" s="125"/>
      <c r="K160" s="198"/>
      <c r="L160" s="54"/>
      <c r="M160" s="119"/>
      <c r="N160" s="82"/>
      <c r="GB160" s="76"/>
      <c r="GC160" s="76"/>
      <c r="GD160" s="76"/>
      <c r="GE160" s="76"/>
      <c r="GF160" s="76"/>
      <c r="GG160" s="76"/>
      <c r="GH160" s="76"/>
      <c r="GI160" s="76"/>
      <c r="GJ160" s="76"/>
      <c r="GK160" s="76"/>
      <c r="GL160" s="76"/>
      <c r="GM160" s="76"/>
      <c r="GN160" s="76"/>
      <c r="GO160" s="76"/>
      <c r="GP160" s="76"/>
      <c r="GQ160" s="76"/>
      <c r="GR160" s="76"/>
      <c r="GS160" s="76"/>
      <c r="GT160" s="76"/>
      <c r="GU160" s="76"/>
      <c r="GV160" s="76"/>
      <c r="GW160" s="76"/>
      <c r="GX160" s="76"/>
      <c r="GY160" s="76"/>
      <c r="GZ160" s="76"/>
      <c r="HA160" s="76"/>
      <c r="HB160" s="76"/>
      <c r="HC160" s="76"/>
      <c r="HD160" s="76"/>
      <c r="HE160" s="76"/>
      <c r="HF160" s="76"/>
      <c r="HG160" s="76"/>
      <c r="HH160" s="76"/>
      <c r="HI160" s="76"/>
      <c r="HJ160" s="76"/>
      <c r="HK160" s="76"/>
      <c r="HL160" s="76"/>
    </row>
    <row r="161" spans="1:220" s="81" customFormat="1" ht="30" customHeight="1" x14ac:dyDescent="0.25">
      <c r="A161" s="122">
        <v>45821</v>
      </c>
      <c r="B161" s="132" t="s">
        <v>376</v>
      </c>
      <c r="C161" s="128" t="s">
        <v>48</v>
      </c>
      <c r="D161" s="219" t="s">
        <v>115</v>
      </c>
      <c r="E161" s="220"/>
      <c r="F161" s="224"/>
      <c r="G161" s="125" t="s">
        <v>116</v>
      </c>
      <c r="H161" s="126" t="s">
        <v>117</v>
      </c>
      <c r="I161" s="143">
        <v>148.4</v>
      </c>
      <c r="J161" s="125"/>
      <c r="K161" s="54"/>
      <c r="L161" s="54"/>
      <c r="M161" s="119"/>
      <c r="N161" s="82"/>
      <c r="GB161" s="76"/>
      <c r="GC161" s="76"/>
      <c r="GD161" s="76"/>
      <c r="GE161" s="76"/>
      <c r="GF161" s="76"/>
      <c r="GG161" s="76"/>
      <c r="GH161" s="76"/>
      <c r="GI161" s="76"/>
      <c r="GJ161" s="76"/>
      <c r="GK161" s="76"/>
      <c r="GL161" s="76"/>
      <c r="GM161" s="76"/>
      <c r="GN161" s="76"/>
      <c r="GO161" s="76"/>
      <c r="GP161" s="76"/>
      <c r="GQ161" s="76"/>
      <c r="GR161" s="76"/>
      <c r="GS161" s="76"/>
      <c r="GT161" s="76"/>
      <c r="GU161" s="76"/>
      <c r="GV161" s="76"/>
      <c r="GW161" s="76"/>
      <c r="GX161" s="76"/>
      <c r="GY161" s="76"/>
      <c r="GZ161" s="76"/>
      <c r="HA161" s="76"/>
      <c r="HB161" s="76"/>
      <c r="HC161" s="76"/>
      <c r="HD161" s="76"/>
      <c r="HE161" s="76"/>
      <c r="HF161" s="76"/>
      <c r="HG161" s="76"/>
      <c r="HH161" s="76"/>
      <c r="HI161" s="76"/>
      <c r="HJ161" s="76"/>
      <c r="HK161" s="76"/>
      <c r="HL161" s="76"/>
    </row>
    <row r="162" spans="1:220" s="79" customFormat="1" ht="30" customHeight="1" x14ac:dyDescent="0.45">
      <c r="A162" s="122">
        <v>45824</v>
      </c>
      <c r="B162" s="123" t="s">
        <v>377</v>
      </c>
      <c r="C162" s="128" t="s">
        <v>131</v>
      </c>
      <c r="D162" s="219" t="s">
        <v>379</v>
      </c>
      <c r="E162" s="220"/>
      <c r="F162" s="224"/>
      <c r="G162" s="125" t="s">
        <v>118</v>
      </c>
      <c r="H162" s="126" t="s">
        <v>119</v>
      </c>
      <c r="I162" s="143">
        <v>50</v>
      </c>
      <c r="J162" s="127"/>
      <c r="K162" s="24"/>
      <c r="L162" s="24"/>
      <c r="M162" s="119"/>
      <c r="N162" s="78"/>
      <c r="GB162" s="76"/>
      <c r="GC162" s="76"/>
      <c r="GD162" s="76"/>
      <c r="GE162" s="76"/>
      <c r="GF162" s="76"/>
      <c r="GG162" s="76"/>
      <c r="GH162" s="76"/>
      <c r="GI162" s="76"/>
      <c r="GJ162" s="76"/>
      <c r="GK162" s="76"/>
      <c r="GL162" s="76"/>
      <c r="GM162" s="76"/>
      <c r="GN162" s="76"/>
      <c r="GO162" s="76"/>
      <c r="GP162" s="76"/>
      <c r="GQ162" s="76"/>
      <c r="GR162" s="76"/>
      <c r="GS162" s="76"/>
      <c r="GT162" s="76"/>
      <c r="GU162" s="76"/>
      <c r="GV162" s="76"/>
      <c r="GW162" s="76"/>
      <c r="GX162" s="76"/>
      <c r="GY162" s="76"/>
      <c r="GZ162" s="76"/>
      <c r="HA162" s="76"/>
      <c r="HB162" s="76"/>
      <c r="HC162" s="76"/>
      <c r="HD162" s="76"/>
      <c r="HE162" s="76"/>
      <c r="HF162" s="76"/>
      <c r="HG162" s="76"/>
      <c r="HH162" s="76"/>
      <c r="HI162" s="76"/>
      <c r="HJ162" s="76"/>
      <c r="HK162" s="76"/>
      <c r="HL162" s="76"/>
    </row>
    <row r="163" spans="1:220" s="81" customFormat="1" ht="30" customHeight="1" x14ac:dyDescent="0.25">
      <c r="A163" s="122">
        <v>45824</v>
      </c>
      <c r="B163" s="123" t="s">
        <v>378</v>
      </c>
      <c r="C163" s="128" t="s">
        <v>131</v>
      </c>
      <c r="D163" s="219" t="s">
        <v>380</v>
      </c>
      <c r="E163" s="220"/>
      <c r="F163" s="224"/>
      <c r="G163" s="125" t="s">
        <v>118</v>
      </c>
      <c r="H163" s="125" t="s">
        <v>119</v>
      </c>
      <c r="I163" s="143">
        <v>1029</v>
      </c>
      <c r="J163" s="127"/>
      <c r="K163" s="54"/>
      <c r="L163" s="54"/>
      <c r="M163" s="119"/>
      <c r="N163" s="82"/>
    </row>
    <row r="164" spans="1:220" s="81" customFormat="1" ht="30" customHeight="1" x14ac:dyDescent="0.25">
      <c r="A164" s="122">
        <v>45824</v>
      </c>
      <c r="B164" s="123" t="s">
        <v>381</v>
      </c>
      <c r="C164" s="97" t="s">
        <v>46</v>
      </c>
      <c r="D164" s="219" t="s">
        <v>115</v>
      </c>
      <c r="E164" s="220"/>
      <c r="F164" s="221"/>
      <c r="G164" s="125" t="s">
        <v>116</v>
      </c>
      <c r="H164" s="125" t="s">
        <v>117</v>
      </c>
      <c r="I164" s="143">
        <v>1252.58</v>
      </c>
      <c r="J164" s="127"/>
      <c r="K164" s="54"/>
      <c r="L164" s="54"/>
      <c r="M164" s="119"/>
      <c r="N164" s="82"/>
    </row>
    <row r="165" spans="1:220" s="81" customFormat="1" ht="30" customHeight="1" x14ac:dyDescent="0.25">
      <c r="A165" s="122">
        <v>45824</v>
      </c>
      <c r="B165" s="123" t="s">
        <v>382</v>
      </c>
      <c r="C165" s="97" t="s">
        <v>66</v>
      </c>
      <c r="D165" s="219" t="s">
        <v>29</v>
      </c>
      <c r="E165" s="220"/>
      <c r="F165" s="221"/>
      <c r="G165" s="125" t="s">
        <v>23</v>
      </c>
      <c r="H165" s="125" t="s">
        <v>184</v>
      </c>
      <c r="I165" s="143">
        <v>6070.22</v>
      </c>
      <c r="J165" s="127"/>
      <c r="K165" s="54"/>
      <c r="L165" s="54"/>
      <c r="M165" s="119"/>
      <c r="N165" s="82"/>
    </row>
    <row r="166" spans="1:220" s="81" customFormat="1" ht="30" customHeight="1" x14ac:dyDescent="0.25">
      <c r="A166" s="122">
        <v>45824</v>
      </c>
      <c r="B166" s="123" t="s">
        <v>383</v>
      </c>
      <c r="C166" s="97" t="s">
        <v>66</v>
      </c>
      <c r="D166" s="219" t="s">
        <v>29</v>
      </c>
      <c r="E166" s="220"/>
      <c r="F166" s="221"/>
      <c r="G166" s="129" t="s">
        <v>23</v>
      </c>
      <c r="H166" s="125" t="s">
        <v>184</v>
      </c>
      <c r="I166" s="143">
        <v>8671.74</v>
      </c>
      <c r="J166" s="127"/>
      <c r="K166" s="54"/>
      <c r="L166" s="54"/>
      <c r="M166" s="119"/>
      <c r="N166" s="82"/>
    </row>
    <row r="167" spans="1:220" s="81" customFormat="1" ht="30" customHeight="1" x14ac:dyDescent="0.25">
      <c r="A167" s="122">
        <v>45824</v>
      </c>
      <c r="B167" s="123" t="s">
        <v>384</v>
      </c>
      <c r="C167" s="97" t="s">
        <v>38</v>
      </c>
      <c r="D167" s="219" t="s">
        <v>29</v>
      </c>
      <c r="E167" s="220"/>
      <c r="F167" s="221"/>
      <c r="G167" s="129" t="s">
        <v>23</v>
      </c>
      <c r="H167" s="125" t="s">
        <v>184</v>
      </c>
      <c r="I167" s="143">
        <v>3468.7</v>
      </c>
      <c r="J167" s="127"/>
      <c r="K167" s="54"/>
      <c r="L167" s="54"/>
      <c r="M167" s="119"/>
      <c r="N167" s="82"/>
    </row>
    <row r="168" spans="1:220" s="81" customFormat="1" ht="30" customHeight="1" x14ac:dyDescent="0.25">
      <c r="A168" s="122">
        <v>45824</v>
      </c>
      <c r="B168" s="123" t="s">
        <v>385</v>
      </c>
      <c r="C168" s="97" t="s">
        <v>48</v>
      </c>
      <c r="D168" s="219" t="s">
        <v>115</v>
      </c>
      <c r="E168" s="220"/>
      <c r="F168" s="221"/>
      <c r="G168" s="125" t="s">
        <v>116</v>
      </c>
      <c r="H168" s="126" t="s">
        <v>117</v>
      </c>
      <c r="I168" s="143">
        <v>256.49</v>
      </c>
      <c r="J168" s="127"/>
      <c r="K168" s="54"/>
      <c r="L168" s="54"/>
      <c r="M168" s="119"/>
      <c r="N168" s="82"/>
    </row>
    <row r="169" spans="1:220" s="81" customFormat="1" ht="30" customHeight="1" x14ac:dyDescent="0.25">
      <c r="A169" s="122">
        <v>45824</v>
      </c>
      <c r="B169" s="123" t="s">
        <v>386</v>
      </c>
      <c r="C169" s="97" t="s">
        <v>199</v>
      </c>
      <c r="D169" s="219" t="s">
        <v>387</v>
      </c>
      <c r="E169" s="220"/>
      <c r="F169" s="221"/>
      <c r="G169" s="126" t="s">
        <v>122</v>
      </c>
      <c r="H169" s="125" t="s">
        <v>114</v>
      </c>
      <c r="I169" s="143">
        <v>501.62</v>
      </c>
      <c r="J169" s="127"/>
      <c r="K169" s="54"/>
      <c r="L169" s="54"/>
      <c r="M169" s="119"/>
      <c r="N169" s="82"/>
    </row>
    <row r="170" spans="1:220" s="81" customFormat="1" ht="30" customHeight="1" x14ac:dyDescent="0.25">
      <c r="A170" s="122">
        <v>45824</v>
      </c>
      <c r="B170" s="123" t="s">
        <v>388</v>
      </c>
      <c r="C170" s="97" t="s">
        <v>393</v>
      </c>
      <c r="D170" s="219" t="s">
        <v>395</v>
      </c>
      <c r="E170" s="220"/>
      <c r="F170" s="221"/>
      <c r="G170" s="125" t="s">
        <v>132</v>
      </c>
      <c r="H170" s="126" t="s">
        <v>114</v>
      </c>
      <c r="I170" s="143">
        <v>490</v>
      </c>
      <c r="J170" s="127"/>
      <c r="K170" s="54"/>
      <c r="L170" s="54"/>
      <c r="M170" s="119"/>
      <c r="N170" s="82"/>
    </row>
    <row r="171" spans="1:220" s="81" customFormat="1" ht="30" customHeight="1" x14ac:dyDescent="0.25">
      <c r="A171" s="122">
        <v>45824</v>
      </c>
      <c r="B171" s="123" t="s">
        <v>389</v>
      </c>
      <c r="C171" s="97" t="s">
        <v>101</v>
      </c>
      <c r="D171" s="219" t="s">
        <v>223</v>
      </c>
      <c r="E171" s="220"/>
      <c r="F171" s="221"/>
      <c r="G171" s="125" t="s">
        <v>132</v>
      </c>
      <c r="H171" s="126" t="s">
        <v>114</v>
      </c>
      <c r="I171" s="143">
        <v>3541.6</v>
      </c>
      <c r="J171" s="127"/>
      <c r="K171" s="54"/>
      <c r="L171" s="54"/>
      <c r="M171" s="119"/>
      <c r="N171" s="82"/>
    </row>
    <row r="172" spans="1:220" s="81" customFormat="1" ht="30" customHeight="1" x14ac:dyDescent="0.25">
      <c r="A172" s="122">
        <v>45824</v>
      </c>
      <c r="B172" s="123" t="s">
        <v>236</v>
      </c>
      <c r="C172" s="97" t="s">
        <v>101</v>
      </c>
      <c r="D172" s="219" t="s">
        <v>223</v>
      </c>
      <c r="E172" s="220"/>
      <c r="F172" s="221"/>
      <c r="G172" s="125" t="s">
        <v>132</v>
      </c>
      <c r="H172" s="126" t="s">
        <v>114</v>
      </c>
      <c r="I172" s="143">
        <v>3541.64</v>
      </c>
      <c r="J172" s="127"/>
      <c r="K172" s="54"/>
      <c r="L172" s="54"/>
      <c r="M172" s="119"/>
      <c r="N172" s="82"/>
    </row>
    <row r="173" spans="1:220" s="81" customFormat="1" ht="30" customHeight="1" x14ac:dyDescent="0.25">
      <c r="A173" s="122">
        <v>45824</v>
      </c>
      <c r="B173" s="123" t="s">
        <v>390</v>
      </c>
      <c r="C173" s="97" t="s">
        <v>238</v>
      </c>
      <c r="D173" s="219" t="s">
        <v>225</v>
      </c>
      <c r="E173" s="220"/>
      <c r="F173" s="221"/>
      <c r="G173" s="125" t="s">
        <v>127</v>
      </c>
      <c r="H173" s="126" t="s">
        <v>128</v>
      </c>
      <c r="I173" s="143">
        <v>24524.82</v>
      </c>
      <c r="J173" s="127"/>
      <c r="K173" s="54"/>
      <c r="L173" s="54"/>
      <c r="M173" s="119"/>
      <c r="N173" s="82"/>
    </row>
    <row r="174" spans="1:220" s="81" customFormat="1" ht="60" customHeight="1" x14ac:dyDescent="0.25">
      <c r="A174" s="122">
        <v>45824</v>
      </c>
      <c r="B174" s="123" t="s">
        <v>391</v>
      </c>
      <c r="C174" s="128" t="s">
        <v>394</v>
      </c>
      <c r="D174" s="219" t="s">
        <v>150</v>
      </c>
      <c r="E174" s="220"/>
      <c r="F174" s="221"/>
      <c r="G174" s="125" t="s">
        <v>125</v>
      </c>
      <c r="H174" s="126" t="s">
        <v>114</v>
      </c>
      <c r="I174" s="143">
        <v>38.299999999999997</v>
      </c>
      <c r="J174" s="127"/>
      <c r="K174" s="54"/>
      <c r="L174" s="54"/>
      <c r="M174" s="119"/>
      <c r="N174" s="82"/>
    </row>
    <row r="175" spans="1:220" s="81" customFormat="1" ht="30" customHeight="1" x14ac:dyDescent="0.25">
      <c r="A175" s="122">
        <v>45824</v>
      </c>
      <c r="B175" s="123" t="s">
        <v>392</v>
      </c>
      <c r="C175" s="97" t="s">
        <v>231</v>
      </c>
      <c r="D175" s="219" t="s">
        <v>223</v>
      </c>
      <c r="E175" s="220"/>
      <c r="F175" s="221"/>
      <c r="G175" s="125" t="s">
        <v>132</v>
      </c>
      <c r="H175" s="126" t="s">
        <v>114</v>
      </c>
      <c r="I175" s="143">
        <v>3496.17</v>
      </c>
      <c r="J175" s="137"/>
      <c r="K175" s="54"/>
      <c r="L175" s="54"/>
      <c r="M175" s="119"/>
      <c r="N175" s="82"/>
    </row>
    <row r="176" spans="1:220" s="81" customFormat="1" ht="30" customHeight="1" x14ac:dyDescent="0.25">
      <c r="A176" s="122">
        <v>45825</v>
      </c>
      <c r="B176" s="123" t="s">
        <v>210</v>
      </c>
      <c r="C176" s="97" t="s">
        <v>146</v>
      </c>
      <c r="D176" s="219" t="s">
        <v>29</v>
      </c>
      <c r="E176" s="220"/>
      <c r="F176" s="221"/>
      <c r="G176" s="125" t="s">
        <v>23</v>
      </c>
      <c r="H176" s="125" t="s">
        <v>184</v>
      </c>
      <c r="I176" s="143">
        <v>8671.74</v>
      </c>
      <c r="J176" s="127"/>
      <c r="K176" s="54"/>
      <c r="L176" s="54"/>
      <c r="M176" s="119"/>
      <c r="N176" s="82"/>
    </row>
    <row r="177" spans="1:14" s="81" customFormat="1" ht="30" customHeight="1" x14ac:dyDescent="0.25">
      <c r="A177" s="122">
        <v>45825</v>
      </c>
      <c r="B177" s="123" t="s">
        <v>396</v>
      </c>
      <c r="C177" s="97" t="s">
        <v>51</v>
      </c>
      <c r="D177" s="219" t="s">
        <v>29</v>
      </c>
      <c r="E177" s="220"/>
      <c r="F177" s="221"/>
      <c r="G177" s="126" t="s">
        <v>23</v>
      </c>
      <c r="H177" s="125" t="s">
        <v>184</v>
      </c>
      <c r="I177" s="143">
        <v>8423.98</v>
      </c>
      <c r="J177" s="127"/>
      <c r="K177" s="54"/>
      <c r="L177" s="54"/>
      <c r="M177" s="119"/>
      <c r="N177" s="82"/>
    </row>
    <row r="178" spans="1:14" s="81" customFormat="1" ht="30" customHeight="1" x14ac:dyDescent="0.25">
      <c r="A178" s="122">
        <v>45825</v>
      </c>
      <c r="B178" s="123" t="s">
        <v>318</v>
      </c>
      <c r="C178" s="97" t="s">
        <v>57</v>
      </c>
      <c r="D178" s="219" t="s">
        <v>29</v>
      </c>
      <c r="E178" s="220"/>
      <c r="F178" s="221"/>
      <c r="G178" s="125" t="s">
        <v>23</v>
      </c>
      <c r="H178" s="125" t="s">
        <v>184</v>
      </c>
      <c r="I178" s="144">
        <v>17343.48</v>
      </c>
      <c r="J178" s="127"/>
      <c r="K178" s="54"/>
      <c r="L178" s="54"/>
      <c r="M178" s="119"/>
      <c r="N178" s="82"/>
    </row>
    <row r="179" spans="1:14" s="81" customFormat="1" ht="30" customHeight="1" x14ac:dyDescent="0.25">
      <c r="A179" s="122">
        <v>45825</v>
      </c>
      <c r="B179" s="123" t="s">
        <v>246</v>
      </c>
      <c r="C179" s="97" t="s">
        <v>71</v>
      </c>
      <c r="D179" s="219" t="s">
        <v>29</v>
      </c>
      <c r="E179" s="220"/>
      <c r="F179" s="221"/>
      <c r="G179" s="125" t="s">
        <v>23</v>
      </c>
      <c r="H179" s="125" t="s">
        <v>184</v>
      </c>
      <c r="I179" s="144">
        <v>3696</v>
      </c>
      <c r="J179" s="127"/>
      <c r="K179" s="54"/>
      <c r="L179" s="54"/>
      <c r="M179" s="119"/>
      <c r="N179" s="82"/>
    </row>
    <row r="180" spans="1:14" s="81" customFormat="1" ht="30" customHeight="1" x14ac:dyDescent="0.25">
      <c r="A180" s="122">
        <v>45825</v>
      </c>
      <c r="B180" s="123" t="s">
        <v>397</v>
      </c>
      <c r="C180" s="128" t="s">
        <v>96</v>
      </c>
      <c r="D180" s="219" t="s">
        <v>29</v>
      </c>
      <c r="E180" s="220"/>
      <c r="F180" s="221"/>
      <c r="G180" s="125" t="s">
        <v>23</v>
      </c>
      <c r="H180" s="125" t="s">
        <v>184</v>
      </c>
      <c r="I180" s="143">
        <v>3964.22</v>
      </c>
      <c r="J180" s="127"/>
      <c r="K180" s="54"/>
      <c r="L180" s="54"/>
      <c r="M180" s="119"/>
      <c r="N180" s="82"/>
    </row>
    <row r="181" spans="1:14" s="81" customFormat="1" ht="30" customHeight="1" x14ac:dyDescent="0.25">
      <c r="A181" s="122">
        <v>45826</v>
      </c>
      <c r="B181" s="123" t="s">
        <v>398</v>
      </c>
      <c r="C181" s="97" t="s">
        <v>21</v>
      </c>
      <c r="D181" s="219" t="s">
        <v>162</v>
      </c>
      <c r="E181" s="220"/>
      <c r="F181" s="221"/>
      <c r="G181" s="125" t="s">
        <v>23</v>
      </c>
      <c r="H181" s="126" t="s">
        <v>111</v>
      </c>
      <c r="I181" s="143">
        <v>2394.71</v>
      </c>
      <c r="J181" s="127"/>
      <c r="K181" s="54"/>
      <c r="L181" s="54"/>
      <c r="M181" s="119"/>
      <c r="N181" s="82"/>
    </row>
    <row r="182" spans="1:14" s="81" customFormat="1" ht="30" customHeight="1" x14ac:dyDescent="0.25">
      <c r="A182" s="122">
        <v>45826</v>
      </c>
      <c r="B182" s="123" t="s">
        <v>399</v>
      </c>
      <c r="C182" s="97" t="s">
        <v>151</v>
      </c>
      <c r="D182" s="219" t="s">
        <v>400</v>
      </c>
      <c r="E182" s="220"/>
      <c r="F182" s="221"/>
      <c r="G182" s="125" t="s">
        <v>118</v>
      </c>
      <c r="H182" s="126" t="s">
        <v>119</v>
      </c>
      <c r="I182" s="143">
        <v>23418.94</v>
      </c>
      <c r="J182" s="127"/>
      <c r="K182" s="54"/>
      <c r="L182" s="54"/>
      <c r="M182" s="119"/>
      <c r="N182" s="82"/>
    </row>
    <row r="183" spans="1:14" s="81" customFormat="1" ht="30" customHeight="1" x14ac:dyDescent="0.25">
      <c r="A183" s="122">
        <v>45826</v>
      </c>
      <c r="B183" s="123" t="s">
        <v>401</v>
      </c>
      <c r="C183" s="97" t="s">
        <v>98</v>
      </c>
      <c r="D183" s="219" t="s">
        <v>196</v>
      </c>
      <c r="E183" s="220"/>
      <c r="F183" s="221"/>
      <c r="G183" s="125" t="s">
        <v>132</v>
      </c>
      <c r="H183" s="125" t="s">
        <v>114</v>
      </c>
      <c r="I183" s="143">
        <v>464.85</v>
      </c>
      <c r="J183" s="127"/>
      <c r="K183" s="54"/>
      <c r="L183" s="54"/>
      <c r="M183" s="119"/>
      <c r="N183" s="82"/>
    </row>
    <row r="184" spans="1:14" s="81" customFormat="1" ht="30" customHeight="1" x14ac:dyDescent="0.25">
      <c r="A184" s="122">
        <v>45826</v>
      </c>
      <c r="B184" s="123" t="s">
        <v>401</v>
      </c>
      <c r="C184" s="97" t="s">
        <v>98</v>
      </c>
      <c r="D184" s="219" t="s">
        <v>196</v>
      </c>
      <c r="E184" s="220"/>
      <c r="F184" s="221"/>
      <c r="G184" s="125" t="s">
        <v>132</v>
      </c>
      <c r="H184" s="126" t="s">
        <v>114</v>
      </c>
      <c r="I184" s="143">
        <v>236.5</v>
      </c>
      <c r="J184" s="127"/>
      <c r="K184" s="54"/>
      <c r="L184" s="54"/>
      <c r="M184" s="119"/>
      <c r="N184" s="82"/>
    </row>
    <row r="185" spans="1:14" s="81" customFormat="1" ht="30" customHeight="1" x14ac:dyDescent="0.25">
      <c r="A185" s="122">
        <v>45826</v>
      </c>
      <c r="B185" s="123" t="s">
        <v>401</v>
      </c>
      <c r="C185" s="97" t="s">
        <v>31</v>
      </c>
      <c r="D185" s="219" t="s">
        <v>92</v>
      </c>
      <c r="E185" s="220"/>
      <c r="F185" s="221"/>
      <c r="G185" s="125" t="s">
        <v>23</v>
      </c>
      <c r="H185" s="125" t="s">
        <v>184</v>
      </c>
      <c r="I185" s="143">
        <v>97.02</v>
      </c>
      <c r="J185" s="127"/>
      <c r="K185" s="54"/>
      <c r="L185" s="54"/>
      <c r="M185" s="119"/>
      <c r="N185" s="82"/>
    </row>
    <row r="186" spans="1:14" s="81" customFormat="1" ht="30" customHeight="1" x14ac:dyDescent="0.25">
      <c r="A186" s="122">
        <v>45826</v>
      </c>
      <c r="B186" s="123" t="s">
        <v>401</v>
      </c>
      <c r="C186" s="128" t="s">
        <v>31</v>
      </c>
      <c r="D186" s="219" t="s">
        <v>92</v>
      </c>
      <c r="E186" s="220"/>
      <c r="F186" s="221"/>
      <c r="G186" s="125" t="s">
        <v>23</v>
      </c>
      <c r="H186" s="125" t="s">
        <v>184</v>
      </c>
      <c r="I186" s="143">
        <v>83.16</v>
      </c>
      <c r="J186" s="127"/>
      <c r="K186" s="54"/>
      <c r="L186" s="54"/>
      <c r="M186" s="119"/>
      <c r="N186" s="82"/>
    </row>
    <row r="187" spans="1:14" s="81" customFormat="1" ht="30" customHeight="1" x14ac:dyDescent="0.25">
      <c r="A187" s="122">
        <v>45826</v>
      </c>
      <c r="B187" s="123" t="s">
        <v>401</v>
      </c>
      <c r="C187" s="128" t="s">
        <v>187</v>
      </c>
      <c r="D187" s="219" t="s">
        <v>92</v>
      </c>
      <c r="E187" s="220"/>
      <c r="F187" s="221"/>
      <c r="G187" s="125" t="s">
        <v>23</v>
      </c>
      <c r="H187" s="125" t="s">
        <v>184</v>
      </c>
      <c r="I187" s="143">
        <v>41.58</v>
      </c>
      <c r="J187" s="127"/>
      <c r="K187" s="54"/>
      <c r="L187" s="54"/>
      <c r="M187" s="139"/>
      <c r="N187" s="82"/>
    </row>
    <row r="188" spans="1:14" s="81" customFormat="1" ht="30" customHeight="1" x14ac:dyDescent="0.25">
      <c r="A188" s="122">
        <v>45826</v>
      </c>
      <c r="B188" s="123" t="s">
        <v>401</v>
      </c>
      <c r="C188" s="128" t="s">
        <v>94</v>
      </c>
      <c r="D188" s="219" t="s">
        <v>92</v>
      </c>
      <c r="E188" s="220"/>
      <c r="F188" s="221"/>
      <c r="G188" s="125" t="s">
        <v>23</v>
      </c>
      <c r="H188" s="125" t="s">
        <v>184</v>
      </c>
      <c r="I188" s="143">
        <v>69.3</v>
      </c>
      <c r="J188" s="127"/>
      <c r="K188" s="54"/>
      <c r="L188" s="54"/>
      <c r="M188" s="119"/>
      <c r="N188" s="82"/>
    </row>
    <row r="189" spans="1:14" s="81" customFormat="1" ht="30" customHeight="1" x14ac:dyDescent="0.25">
      <c r="A189" s="122">
        <v>45826</v>
      </c>
      <c r="B189" s="123" t="s">
        <v>401</v>
      </c>
      <c r="C189" s="128" t="s">
        <v>57</v>
      </c>
      <c r="D189" s="219" t="s">
        <v>92</v>
      </c>
      <c r="E189" s="220"/>
      <c r="F189" s="221"/>
      <c r="G189" s="126" t="s">
        <v>23</v>
      </c>
      <c r="H189" s="125" t="s">
        <v>184</v>
      </c>
      <c r="I189" s="143">
        <v>318.77999999999997</v>
      </c>
      <c r="J189" s="127"/>
      <c r="K189" s="54"/>
      <c r="L189" s="54"/>
      <c r="M189" s="119"/>
      <c r="N189" s="82"/>
    </row>
    <row r="190" spans="1:14" s="81" customFormat="1" ht="30" customHeight="1" x14ac:dyDescent="0.25">
      <c r="A190" s="122">
        <v>45826</v>
      </c>
      <c r="B190" s="123" t="s">
        <v>401</v>
      </c>
      <c r="C190" s="128" t="s">
        <v>144</v>
      </c>
      <c r="D190" s="219" t="s">
        <v>92</v>
      </c>
      <c r="E190" s="220"/>
      <c r="F190" s="221"/>
      <c r="G190" s="126" t="s">
        <v>23</v>
      </c>
      <c r="H190" s="125" t="s">
        <v>184</v>
      </c>
      <c r="I190" s="143">
        <v>27.72</v>
      </c>
      <c r="J190" s="127"/>
      <c r="K190" s="54"/>
      <c r="L190" s="54"/>
      <c r="M190" s="119"/>
      <c r="N190" s="82"/>
    </row>
    <row r="191" spans="1:14" s="81" customFormat="1" ht="30" customHeight="1" x14ac:dyDescent="0.25">
      <c r="A191" s="122">
        <v>45826</v>
      </c>
      <c r="B191" s="123" t="s">
        <v>401</v>
      </c>
      <c r="C191" s="128" t="s">
        <v>53</v>
      </c>
      <c r="D191" s="219" t="s">
        <v>92</v>
      </c>
      <c r="E191" s="220"/>
      <c r="F191" s="221"/>
      <c r="G191" s="125" t="s">
        <v>23</v>
      </c>
      <c r="H191" s="125" t="s">
        <v>184</v>
      </c>
      <c r="I191" s="143">
        <v>63.36</v>
      </c>
      <c r="J191" s="127"/>
      <c r="K191" s="54"/>
      <c r="L191" s="54"/>
      <c r="M191" s="119"/>
      <c r="N191" s="37"/>
    </row>
    <row r="192" spans="1:14" s="81" customFormat="1" ht="30" customHeight="1" x14ac:dyDescent="0.25">
      <c r="A192" s="122">
        <v>45826</v>
      </c>
      <c r="B192" s="123" t="s">
        <v>401</v>
      </c>
      <c r="C192" s="128" t="s">
        <v>240</v>
      </c>
      <c r="D192" s="219" t="s">
        <v>92</v>
      </c>
      <c r="E192" s="220"/>
      <c r="F192" s="221"/>
      <c r="G192" s="125" t="s">
        <v>23</v>
      </c>
      <c r="H192" s="125" t="s">
        <v>184</v>
      </c>
      <c r="I192" s="143">
        <v>97.02</v>
      </c>
      <c r="J192" s="127"/>
      <c r="K192" s="54"/>
      <c r="L192" s="54"/>
      <c r="M192" s="119"/>
      <c r="N192" s="37"/>
    </row>
    <row r="193" spans="1:14" s="81" customFormat="1" ht="30" customHeight="1" x14ac:dyDescent="0.25">
      <c r="A193" s="122">
        <v>45826</v>
      </c>
      <c r="B193" s="123" t="s">
        <v>401</v>
      </c>
      <c r="C193" s="128" t="s">
        <v>24</v>
      </c>
      <c r="D193" s="219" t="s">
        <v>92</v>
      </c>
      <c r="E193" s="220"/>
      <c r="F193" s="221"/>
      <c r="G193" s="125" t="s">
        <v>23</v>
      </c>
      <c r="H193" s="126" t="s">
        <v>184</v>
      </c>
      <c r="I193" s="143">
        <v>228.69</v>
      </c>
      <c r="J193" s="127"/>
      <c r="K193" s="54"/>
      <c r="L193" s="54"/>
      <c r="M193" s="119"/>
      <c r="N193" s="37"/>
    </row>
    <row r="194" spans="1:14" s="81" customFormat="1" ht="30" customHeight="1" x14ac:dyDescent="0.25">
      <c r="A194" s="122">
        <v>45826</v>
      </c>
      <c r="B194" s="123" t="s">
        <v>401</v>
      </c>
      <c r="C194" s="97" t="s">
        <v>97</v>
      </c>
      <c r="D194" s="219" t="s">
        <v>92</v>
      </c>
      <c r="E194" s="220"/>
      <c r="F194" s="221"/>
      <c r="G194" s="125" t="s">
        <v>23</v>
      </c>
      <c r="H194" s="125" t="s">
        <v>184</v>
      </c>
      <c r="I194" s="143">
        <v>27.72</v>
      </c>
      <c r="J194" s="127"/>
      <c r="K194" s="54"/>
      <c r="L194" s="54"/>
      <c r="M194" s="119"/>
      <c r="N194" s="37"/>
    </row>
    <row r="195" spans="1:14" s="81" customFormat="1" ht="30" customHeight="1" x14ac:dyDescent="0.25">
      <c r="A195" s="122">
        <v>45826</v>
      </c>
      <c r="B195" s="123" t="s">
        <v>401</v>
      </c>
      <c r="C195" s="128" t="s">
        <v>104</v>
      </c>
      <c r="D195" s="219" t="s">
        <v>92</v>
      </c>
      <c r="E195" s="220"/>
      <c r="F195" s="221"/>
      <c r="G195" s="125" t="s">
        <v>23</v>
      </c>
      <c r="H195" s="125" t="s">
        <v>184</v>
      </c>
      <c r="I195" s="143">
        <v>36.96</v>
      </c>
      <c r="J195" s="127"/>
      <c r="K195" s="54"/>
      <c r="L195" s="54"/>
      <c r="M195" s="119"/>
      <c r="N195" s="37"/>
    </row>
    <row r="196" spans="1:14" s="81" customFormat="1" ht="30" customHeight="1" x14ac:dyDescent="0.25">
      <c r="A196" s="122">
        <v>45826</v>
      </c>
      <c r="B196" s="123" t="s">
        <v>401</v>
      </c>
      <c r="C196" s="97" t="s">
        <v>37</v>
      </c>
      <c r="D196" s="219" t="s">
        <v>92</v>
      </c>
      <c r="E196" s="220"/>
      <c r="F196" s="221"/>
      <c r="G196" s="125" t="s">
        <v>23</v>
      </c>
      <c r="H196" s="125" t="s">
        <v>184</v>
      </c>
      <c r="I196" s="143">
        <v>207.9</v>
      </c>
      <c r="J196" s="127"/>
      <c r="K196" s="54"/>
      <c r="L196" s="54"/>
      <c r="M196" s="119"/>
      <c r="N196" s="37"/>
    </row>
    <row r="197" spans="1:14" s="81" customFormat="1" ht="30" customHeight="1" x14ac:dyDescent="0.25">
      <c r="A197" s="122">
        <v>45826</v>
      </c>
      <c r="B197" s="123" t="s">
        <v>401</v>
      </c>
      <c r="C197" s="97" t="s">
        <v>237</v>
      </c>
      <c r="D197" s="219" t="s">
        <v>92</v>
      </c>
      <c r="E197" s="220"/>
      <c r="F197" s="221"/>
      <c r="G197" s="126" t="s">
        <v>23</v>
      </c>
      <c r="H197" s="125" t="s">
        <v>184</v>
      </c>
      <c r="I197" s="143">
        <v>55.44</v>
      </c>
      <c r="J197" s="127"/>
      <c r="K197" s="54"/>
      <c r="L197" s="54"/>
      <c r="M197" s="139"/>
      <c r="N197" s="37"/>
    </row>
    <row r="198" spans="1:14" s="81" customFormat="1" ht="30" customHeight="1" x14ac:dyDescent="0.25">
      <c r="A198" s="122">
        <v>45826</v>
      </c>
      <c r="B198" s="123" t="s">
        <v>401</v>
      </c>
      <c r="C198" s="97" t="s">
        <v>235</v>
      </c>
      <c r="D198" s="219" t="s">
        <v>92</v>
      </c>
      <c r="E198" s="220"/>
      <c r="F198" s="221"/>
      <c r="G198" s="126" t="s">
        <v>23</v>
      </c>
      <c r="H198" s="125" t="s">
        <v>184</v>
      </c>
      <c r="I198" s="143">
        <v>27.72</v>
      </c>
      <c r="J198" s="127"/>
      <c r="K198" s="54"/>
      <c r="L198" s="54"/>
      <c r="M198" s="119"/>
      <c r="N198" s="37"/>
    </row>
    <row r="199" spans="1:14" s="81" customFormat="1" ht="30" customHeight="1" x14ac:dyDescent="0.25">
      <c r="A199" s="122">
        <v>45826</v>
      </c>
      <c r="B199" s="123" t="s">
        <v>401</v>
      </c>
      <c r="C199" s="97" t="s">
        <v>25</v>
      </c>
      <c r="D199" s="219" t="s">
        <v>92</v>
      </c>
      <c r="E199" s="220"/>
      <c r="F199" s="221"/>
      <c r="G199" s="126" t="s">
        <v>23</v>
      </c>
      <c r="H199" s="125" t="s">
        <v>184</v>
      </c>
      <c r="I199" s="143">
        <v>87.78</v>
      </c>
      <c r="J199" s="127"/>
      <c r="K199" s="54"/>
      <c r="L199" s="54"/>
      <c r="M199" s="119"/>
      <c r="N199" s="37"/>
    </row>
    <row r="200" spans="1:14" s="81" customFormat="1" ht="30" customHeight="1" x14ac:dyDescent="0.25">
      <c r="A200" s="122">
        <v>45826</v>
      </c>
      <c r="B200" s="123" t="s">
        <v>401</v>
      </c>
      <c r="C200" s="128" t="s">
        <v>66</v>
      </c>
      <c r="D200" s="219" t="s">
        <v>92</v>
      </c>
      <c r="E200" s="220"/>
      <c r="F200" s="221"/>
      <c r="G200" s="126" t="s">
        <v>23</v>
      </c>
      <c r="H200" s="125" t="s">
        <v>184</v>
      </c>
      <c r="I200" s="143">
        <v>166.32</v>
      </c>
      <c r="J200" s="127"/>
      <c r="K200" s="54"/>
      <c r="L200" s="54"/>
      <c r="M200" s="93"/>
      <c r="N200" s="37"/>
    </row>
    <row r="201" spans="1:14" s="81" customFormat="1" ht="30" customHeight="1" x14ac:dyDescent="0.25">
      <c r="A201" s="122">
        <v>45826</v>
      </c>
      <c r="B201" s="123" t="s">
        <v>401</v>
      </c>
      <c r="C201" s="128" t="s">
        <v>66</v>
      </c>
      <c r="D201" s="219" t="s">
        <v>92</v>
      </c>
      <c r="E201" s="220"/>
      <c r="F201" s="221"/>
      <c r="G201" s="126" t="s">
        <v>23</v>
      </c>
      <c r="H201" s="125" t="s">
        <v>184</v>
      </c>
      <c r="I201" s="143">
        <v>92.4</v>
      </c>
      <c r="J201" s="127"/>
      <c r="K201" s="54"/>
      <c r="L201" s="54"/>
      <c r="M201" s="94"/>
      <c r="N201" s="37"/>
    </row>
    <row r="202" spans="1:14" s="81" customFormat="1" ht="30" customHeight="1" x14ac:dyDescent="0.25">
      <c r="A202" s="122">
        <v>45826</v>
      </c>
      <c r="B202" s="123" t="s">
        <v>401</v>
      </c>
      <c r="C202" s="97" t="s">
        <v>41</v>
      </c>
      <c r="D202" s="219" t="s">
        <v>92</v>
      </c>
      <c r="E202" s="220"/>
      <c r="F202" s="221"/>
      <c r="G202" s="126" t="s">
        <v>23</v>
      </c>
      <c r="H202" s="125" t="s">
        <v>184</v>
      </c>
      <c r="I202" s="143">
        <v>401.94</v>
      </c>
      <c r="J202" s="127"/>
      <c r="K202" s="54"/>
      <c r="L202" s="54"/>
      <c r="M202" s="94"/>
      <c r="N202" s="37"/>
    </row>
    <row r="203" spans="1:14" s="81" customFormat="1" ht="30" customHeight="1" x14ac:dyDescent="0.25">
      <c r="A203" s="122">
        <v>45826</v>
      </c>
      <c r="B203" s="123" t="s">
        <v>401</v>
      </c>
      <c r="C203" s="97" t="s">
        <v>76</v>
      </c>
      <c r="D203" s="219" t="s">
        <v>92</v>
      </c>
      <c r="E203" s="220"/>
      <c r="F203" s="221"/>
      <c r="G203" s="126" t="s">
        <v>23</v>
      </c>
      <c r="H203" s="125" t="s">
        <v>184</v>
      </c>
      <c r="I203" s="143">
        <v>97.02</v>
      </c>
      <c r="J203" s="127"/>
      <c r="K203" s="54"/>
      <c r="L203" s="54"/>
      <c r="M203" s="94"/>
      <c r="N203" s="37"/>
    </row>
    <row r="204" spans="1:14" s="81" customFormat="1" ht="30" customHeight="1" x14ac:dyDescent="0.25">
      <c r="A204" s="122">
        <v>45826</v>
      </c>
      <c r="B204" s="123" t="s">
        <v>401</v>
      </c>
      <c r="C204" s="128" t="s">
        <v>77</v>
      </c>
      <c r="D204" s="219" t="s">
        <v>92</v>
      </c>
      <c r="E204" s="220"/>
      <c r="F204" s="221"/>
      <c r="G204" s="126" t="s">
        <v>23</v>
      </c>
      <c r="H204" s="125" t="s">
        <v>184</v>
      </c>
      <c r="I204" s="143">
        <v>194.04</v>
      </c>
      <c r="J204" s="127"/>
      <c r="K204" s="54"/>
      <c r="L204" s="54"/>
      <c r="M204" s="94"/>
      <c r="N204" s="37"/>
    </row>
    <row r="205" spans="1:14" s="81" customFormat="1" ht="30" customHeight="1" x14ac:dyDescent="0.25">
      <c r="A205" s="122">
        <v>45826</v>
      </c>
      <c r="B205" s="123" t="s">
        <v>401</v>
      </c>
      <c r="C205" s="97" t="s">
        <v>38</v>
      </c>
      <c r="D205" s="219" t="s">
        <v>92</v>
      </c>
      <c r="E205" s="220"/>
      <c r="F205" s="221"/>
      <c r="G205" s="126" t="s">
        <v>23</v>
      </c>
      <c r="H205" s="125" t="s">
        <v>184</v>
      </c>
      <c r="I205" s="143">
        <v>69.3</v>
      </c>
      <c r="J205" s="127"/>
      <c r="K205" s="54"/>
      <c r="L205" s="54"/>
      <c r="M205" s="94"/>
      <c r="N205" s="37"/>
    </row>
    <row r="206" spans="1:14" s="81" customFormat="1" ht="30" customHeight="1" x14ac:dyDescent="0.25">
      <c r="A206" s="122">
        <v>45826</v>
      </c>
      <c r="B206" s="123" t="s">
        <v>401</v>
      </c>
      <c r="C206" s="97" t="s">
        <v>88</v>
      </c>
      <c r="D206" s="219" t="s">
        <v>92</v>
      </c>
      <c r="E206" s="220"/>
      <c r="F206" s="221"/>
      <c r="G206" s="126" t="s">
        <v>23</v>
      </c>
      <c r="H206" s="125" t="s">
        <v>184</v>
      </c>
      <c r="I206" s="143">
        <v>58.08</v>
      </c>
      <c r="J206" s="127"/>
      <c r="K206" s="54"/>
      <c r="L206" s="54"/>
      <c r="M206" s="94"/>
      <c r="N206" s="37"/>
    </row>
    <row r="207" spans="1:14" s="81" customFormat="1" ht="30" customHeight="1" x14ac:dyDescent="0.25">
      <c r="A207" s="122">
        <v>45826</v>
      </c>
      <c r="B207" s="123" t="s">
        <v>401</v>
      </c>
      <c r="C207" s="97" t="s">
        <v>33</v>
      </c>
      <c r="D207" s="219" t="s">
        <v>92</v>
      </c>
      <c r="E207" s="220"/>
      <c r="F207" s="221"/>
      <c r="G207" s="126" t="s">
        <v>23</v>
      </c>
      <c r="H207" s="125" t="s">
        <v>184</v>
      </c>
      <c r="I207" s="143">
        <v>27.72</v>
      </c>
      <c r="J207" s="127"/>
      <c r="K207" s="54"/>
      <c r="L207" s="54"/>
      <c r="M207" s="94"/>
      <c r="N207" s="37"/>
    </row>
    <row r="208" spans="1:14" s="81" customFormat="1" ht="30" customHeight="1" x14ac:dyDescent="0.25">
      <c r="A208" s="122">
        <v>45826</v>
      </c>
      <c r="B208" s="123" t="s">
        <v>401</v>
      </c>
      <c r="C208" s="97" t="s">
        <v>60</v>
      </c>
      <c r="D208" s="219" t="s">
        <v>92</v>
      </c>
      <c r="E208" s="220"/>
      <c r="F208" s="221"/>
      <c r="G208" s="126" t="s">
        <v>125</v>
      </c>
      <c r="H208" s="126" t="s">
        <v>114</v>
      </c>
      <c r="I208" s="143">
        <v>13.74</v>
      </c>
      <c r="J208" s="127"/>
      <c r="K208" s="54"/>
      <c r="L208" s="54"/>
      <c r="M208" s="94"/>
      <c r="N208" s="37"/>
    </row>
    <row r="209" spans="1:14" s="81" customFormat="1" ht="30" customHeight="1" x14ac:dyDescent="0.25">
      <c r="A209" s="122">
        <v>45826</v>
      </c>
      <c r="B209" s="123" t="s">
        <v>401</v>
      </c>
      <c r="C209" s="97" t="s">
        <v>64</v>
      </c>
      <c r="D209" s="219" t="s">
        <v>92</v>
      </c>
      <c r="E209" s="220"/>
      <c r="F209" s="221"/>
      <c r="G209" s="126" t="s">
        <v>23</v>
      </c>
      <c r="H209" s="125" t="s">
        <v>184</v>
      </c>
      <c r="I209" s="143">
        <v>92.4</v>
      </c>
      <c r="J209" s="127"/>
      <c r="K209" s="54"/>
      <c r="L209" s="54"/>
      <c r="M209" s="94"/>
      <c r="N209" s="37"/>
    </row>
    <row r="210" spans="1:14" s="81" customFormat="1" ht="30" customHeight="1" x14ac:dyDescent="0.25">
      <c r="A210" s="122">
        <v>45826</v>
      </c>
      <c r="B210" s="123" t="s">
        <v>401</v>
      </c>
      <c r="C210" s="97" t="s">
        <v>65</v>
      </c>
      <c r="D210" s="219" t="s">
        <v>92</v>
      </c>
      <c r="E210" s="220"/>
      <c r="F210" s="221"/>
      <c r="G210" s="126" t="s">
        <v>23</v>
      </c>
      <c r="H210" s="125" t="s">
        <v>184</v>
      </c>
      <c r="I210" s="143">
        <v>69.3</v>
      </c>
      <c r="J210" s="127"/>
      <c r="K210" s="54"/>
      <c r="L210" s="54"/>
      <c r="M210" s="94"/>
      <c r="N210" s="37"/>
    </row>
    <row r="211" spans="1:14" s="81" customFormat="1" ht="30" customHeight="1" x14ac:dyDescent="0.25">
      <c r="A211" s="122">
        <v>45826</v>
      </c>
      <c r="B211" s="123" t="s">
        <v>401</v>
      </c>
      <c r="C211" s="97" t="s">
        <v>69</v>
      </c>
      <c r="D211" s="219" t="s">
        <v>92</v>
      </c>
      <c r="E211" s="220"/>
      <c r="F211" s="221"/>
      <c r="G211" s="126" t="s">
        <v>23</v>
      </c>
      <c r="H211" s="125" t="s">
        <v>184</v>
      </c>
      <c r="I211" s="143">
        <v>110.88</v>
      </c>
      <c r="J211" s="127"/>
      <c r="K211" s="54"/>
      <c r="L211" s="54"/>
      <c r="M211" s="94"/>
      <c r="N211" s="37"/>
    </row>
    <row r="212" spans="1:14" s="81" customFormat="1" ht="30" customHeight="1" x14ac:dyDescent="0.25">
      <c r="A212" s="122">
        <v>45826</v>
      </c>
      <c r="B212" s="123" t="s">
        <v>401</v>
      </c>
      <c r="C212" s="97" t="s">
        <v>69</v>
      </c>
      <c r="D212" s="219" t="s">
        <v>92</v>
      </c>
      <c r="E212" s="220"/>
      <c r="F212" s="221"/>
      <c r="G212" s="126" t="s">
        <v>23</v>
      </c>
      <c r="H212" s="125" t="s">
        <v>184</v>
      </c>
      <c r="I212" s="143">
        <v>124.74</v>
      </c>
      <c r="J212" s="127"/>
      <c r="K212" s="54"/>
      <c r="L212" s="54"/>
      <c r="M212" s="94"/>
      <c r="N212" s="37"/>
    </row>
    <row r="213" spans="1:14" s="81" customFormat="1" ht="30" customHeight="1" x14ac:dyDescent="0.25">
      <c r="A213" s="122">
        <v>45826</v>
      </c>
      <c r="B213" s="123" t="s">
        <v>401</v>
      </c>
      <c r="C213" s="97" t="s">
        <v>59</v>
      </c>
      <c r="D213" s="219" t="s">
        <v>92</v>
      </c>
      <c r="E213" s="220"/>
      <c r="F213" s="221"/>
      <c r="G213" s="126" t="s">
        <v>23</v>
      </c>
      <c r="H213" s="125" t="s">
        <v>184</v>
      </c>
      <c r="I213" s="143">
        <v>526.67999999999995</v>
      </c>
      <c r="J213" s="127"/>
      <c r="K213" s="54"/>
      <c r="L213" s="54"/>
      <c r="M213" s="94"/>
      <c r="N213" s="37"/>
    </row>
    <row r="214" spans="1:14" s="81" customFormat="1" ht="30" customHeight="1" x14ac:dyDescent="0.25">
      <c r="A214" s="122">
        <v>45826</v>
      </c>
      <c r="B214" s="123" t="s">
        <v>401</v>
      </c>
      <c r="C214" s="97" t="s">
        <v>49</v>
      </c>
      <c r="D214" s="219" t="s">
        <v>156</v>
      </c>
      <c r="E214" s="220"/>
      <c r="F214" s="221"/>
      <c r="G214" s="125" t="s">
        <v>23</v>
      </c>
      <c r="H214" s="125" t="s">
        <v>184</v>
      </c>
      <c r="I214" s="143">
        <v>201.68</v>
      </c>
      <c r="J214" s="127"/>
      <c r="K214" s="54"/>
      <c r="L214" s="54"/>
      <c r="M214" s="94"/>
      <c r="N214" s="37"/>
    </row>
    <row r="215" spans="1:14" s="81" customFormat="1" ht="30" customHeight="1" x14ac:dyDescent="0.25">
      <c r="A215" s="122">
        <v>45826</v>
      </c>
      <c r="B215" s="123" t="s">
        <v>401</v>
      </c>
      <c r="C215" s="97" t="s">
        <v>170</v>
      </c>
      <c r="D215" s="219" t="s">
        <v>92</v>
      </c>
      <c r="E215" s="220"/>
      <c r="F215" s="221"/>
      <c r="G215" s="125" t="s">
        <v>23</v>
      </c>
      <c r="H215" s="125" t="s">
        <v>184</v>
      </c>
      <c r="I215" s="143">
        <v>249.48</v>
      </c>
      <c r="J215" s="127"/>
      <c r="K215" s="54"/>
      <c r="L215" s="54"/>
      <c r="M215" s="94"/>
      <c r="N215" s="37"/>
    </row>
    <row r="216" spans="1:14" s="81" customFormat="1" ht="30" customHeight="1" x14ac:dyDescent="0.25">
      <c r="A216" s="122">
        <v>45826</v>
      </c>
      <c r="B216" s="123" t="s">
        <v>401</v>
      </c>
      <c r="C216" s="97" t="s">
        <v>87</v>
      </c>
      <c r="D216" s="219" t="s">
        <v>92</v>
      </c>
      <c r="E216" s="220"/>
      <c r="F216" s="221"/>
      <c r="G216" s="125" t="s">
        <v>23</v>
      </c>
      <c r="H216" s="125" t="s">
        <v>184</v>
      </c>
      <c r="I216" s="143">
        <v>180.18</v>
      </c>
      <c r="J216" s="127"/>
      <c r="K216" s="54"/>
      <c r="L216" s="54"/>
      <c r="M216" s="94"/>
      <c r="N216" s="37"/>
    </row>
    <row r="217" spans="1:14" s="81" customFormat="1" ht="30" customHeight="1" x14ac:dyDescent="0.25">
      <c r="A217" s="122">
        <v>45826</v>
      </c>
      <c r="B217" s="123" t="s">
        <v>401</v>
      </c>
      <c r="C217" s="97" t="s">
        <v>58</v>
      </c>
      <c r="D217" s="219" t="s">
        <v>92</v>
      </c>
      <c r="E217" s="220"/>
      <c r="F217" s="221"/>
      <c r="G217" s="126" t="s">
        <v>23</v>
      </c>
      <c r="H217" s="125" t="s">
        <v>184</v>
      </c>
      <c r="I217" s="143">
        <v>131.66999999999999</v>
      </c>
      <c r="J217" s="127"/>
      <c r="K217" s="54"/>
      <c r="L217" s="54"/>
      <c r="M217" s="94"/>
      <c r="N217" s="37"/>
    </row>
    <row r="218" spans="1:14" s="79" customFormat="1" ht="30" customHeight="1" x14ac:dyDescent="0.45">
      <c r="A218" s="122">
        <v>45826</v>
      </c>
      <c r="B218" s="123" t="s">
        <v>401</v>
      </c>
      <c r="C218" s="97" t="s">
        <v>34</v>
      </c>
      <c r="D218" s="219" t="s">
        <v>92</v>
      </c>
      <c r="E218" s="220"/>
      <c r="F218" s="221"/>
      <c r="G218" s="126" t="s">
        <v>23</v>
      </c>
      <c r="H218" s="125" t="s">
        <v>184</v>
      </c>
      <c r="I218" s="143">
        <v>235.62</v>
      </c>
      <c r="J218" s="127"/>
      <c r="K218" s="24"/>
      <c r="L218" s="24"/>
      <c r="M218" s="94"/>
      <c r="N218" s="85"/>
    </row>
    <row r="219" spans="1:14" s="81" customFormat="1" ht="30" customHeight="1" x14ac:dyDescent="0.25">
      <c r="A219" s="122">
        <v>45826</v>
      </c>
      <c r="B219" s="123" t="s">
        <v>401</v>
      </c>
      <c r="C219" s="97" t="s">
        <v>62</v>
      </c>
      <c r="D219" s="219" t="s">
        <v>92</v>
      </c>
      <c r="E219" s="220"/>
      <c r="F219" s="221"/>
      <c r="G219" s="126" t="s">
        <v>23</v>
      </c>
      <c r="H219" s="125" t="s">
        <v>184</v>
      </c>
      <c r="I219" s="143">
        <v>124.74</v>
      </c>
      <c r="J219" s="127"/>
      <c r="K219" s="54"/>
      <c r="L219" s="54"/>
      <c r="M219" s="94"/>
      <c r="N219" s="37"/>
    </row>
    <row r="220" spans="1:14" s="81" customFormat="1" ht="60" customHeight="1" x14ac:dyDescent="0.25">
      <c r="A220" s="122">
        <v>45826</v>
      </c>
      <c r="B220" s="123" t="s">
        <v>401</v>
      </c>
      <c r="C220" s="128" t="s">
        <v>99</v>
      </c>
      <c r="D220" s="219" t="s">
        <v>92</v>
      </c>
      <c r="E220" s="220"/>
      <c r="F220" s="221"/>
      <c r="G220" s="126" t="s">
        <v>113</v>
      </c>
      <c r="H220" s="126" t="s">
        <v>114</v>
      </c>
      <c r="I220" s="143">
        <v>59.7</v>
      </c>
      <c r="J220" s="127"/>
      <c r="K220" s="54"/>
      <c r="L220" s="54"/>
      <c r="M220" s="94"/>
      <c r="N220" s="37"/>
    </row>
    <row r="221" spans="1:14" s="81" customFormat="1" ht="30" customHeight="1" x14ac:dyDescent="0.25">
      <c r="A221" s="122">
        <v>45826</v>
      </c>
      <c r="B221" s="123" t="s">
        <v>401</v>
      </c>
      <c r="C221" s="97" t="s">
        <v>157</v>
      </c>
      <c r="D221" s="219" t="s">
        <v>92</v>
      </c>
      <c r="E221" s="220"/>
      <c r="F221" s="221"/>
      <c r="G221" s="126" t="s">
        <v>23</v>
      </c>
      <c r="H221" s="125" t="s">
        <v>184</v>
      </c>
      <c r="I221" s="143">
        <v>263.33999999999997</v>
      </c>
      <c r="J221" s="127"/>
      <c r="K221" s="54"/>
      <c r="L221" s="54"/>
      <c r="M221" s="94"/>
      <c r="N221" s="37"/>
    </row>
    <row r="222" spans="1:14" s="81" customFormat="1" ht="30" customHeight="1" x14ac:dyDescent="0.25">
      <c r="A222" s="122">
        <v>45826</v>
      </c>
      <c r="B222" s="123" t="s">
        <v>401</v>
      </c>
      <c r="C222" s="97" t="s">
        <v>39</v>
      </c>
      <c r="D222" s="219" t="s">
        <v>92</v>
      </c>
      <c r="E222" s="220"/>
      <c r="F222" s="221"/>
      <c r="G222" s="126" t="s">
        <v>23</v>
      </c>
      <c r="H222" s="125" t="s">
        <v>184</v>
      </c>
      <c r="I222" s="143">
        <v>277.2</v>
      </c>
      <c r="J222" s="127"/>
      <c r="K222" s="54"/>
      <c r="L222" s="54"/>
      <c r="M222" s="94"/>
      <c r="N222" s="37"/>
    </row>
    <row r="223" spans="1:14" s="81" customFormat="1" ht="30" customHeight="1" x14ac:dyDescent="0.25">
      <c r="A223" s="122">
        <v>45826</v>
      </c>
      <c r="B223" s="123" t="s">
        <v>401</v>
      </c>
      <c r="C223" s="128" t="s">
        <v>36</v>
      </c>
      <c r="D223" s="219" t="s">
        <v>92</v>
      </c>
      <c r="E223" s="220"/>
      <c r="F223" s="221"/>
      <c r="G223" s="125" t="s">
        <v>23</v>
      </c>
      <c r="H223" s="125" t="s">
        <v>184</v>
      </c>
      <c r="I223" s="143">
        <v>41.58</v>
      </c>
      <c r="J223" s="127"/>
      <c r="K223" s="54"/>
      <c r="L223" s="54"/>
      <c r="M223" s="94"/>
      <c r="N223" s="37"/>
    </row>
    <row r="224" spans="1:14" s="81" customFormat="1" ht="30" customHeight="1" x14ac:dyDescent="0.25">
      <c r="A224" s="122">
        <v>45826</v>
      </c>
      <c r="B224" s="123" t="s">
        <v>401</v>
      </c>
      <c r="C224" s="128" t="s">
        <v>56</v>
      </c>
      <c r="D224" s="219" t="s">
        <v>92</v>
      </c>
      <c r="E224" s="220"/>
      <c r="F224" s="221"/>
      <c r="G224" s="126" t="s">
        <v>23</v>
      </c>
      <c r="H224" s="125" t="s">
        <v>184</v>
      </c>
      <c r="I224" s="143">
        <v>121.44</v>
      </c>
      <c r="J224" s="127"/>
      <c r="K224" s="54"/>
      <c r="L224" s="54"/>
      <c r="M224" s="94"/>
      <c r="N224" s="37"/>
    </row>
    <row r="225" spans="1:14" s="81" customFormat="1" ht="30" customHeight="1" x14ac:dyDescent="0.25">
      <c r="A225" s="122">
        <v>45826</v>
      </c>
      <c r="B225" s="123" t="s">
        <v>401</v>
      </c>
      <c r="C225" s="128" t="s">
        <v>102</v>
      </c>
      <c r="D225" s="219" t="s">
        <v>92</v>
      </c>
      <c r="E225" s="220"/>
      <c r="F225" s="221"/>
      <c r="G225" s="125" t="s">
        <v>23</v>
      </c>
      <c r="H225" s="125" t="s">
        <v>184</v>
      </c>
      <c r="I225" s="143">
        <v>89.76</v>
      </c>
      <c r="J225" s="127"/>
      <c r="K225" s="54"/>
      <c r="L225" s="54"/>
      <c r="M225" s="94"/>
      <c r="N225" s="37"/>
    </row>
    <row r="226" spans="1:14" s="79" customFormat="1" ht="30" customHeight="1" x14ac:dyDescent="0.45">
      <c r="A226" s="122">
        <v>45826</v>
      </c>
      <c r="B226" s="123" t="s">
        <v>401</v>
      </c>
      <c r="C226" s="97" t="s">
        <v>54</v>
      </c>
      <c r="D226" s="219" t="s">
        <v>92</v>
      </c>
      <c r="E226" s="220"/>
      <c r="F226" s="221"/>
      <c r="G226" s="126" t="s">
        <v>23</v>
      </c>
      <c r="H226" s="125" t="s">
        <v>184</v>
      </c>
      <c r="I226" s="143">
        <v>601.91999999999996</v>
      </c>
      <c r="J226" s="127"/>
      <c r="K226" s="24"/>
      <c r="L226" s="24"/>
      <c r="M226" s="94"/>
      <c r="N226" s="85"/>
    </row>
    <row r="227" spans="1:14" s="81" customFormat="1" ht="60" customHeight="1" x14ac:dyDescent="0.25">
      <c r="A227" s="122">
        <v>45826</v>
      </c>
      <c r="B227" s="123" t="s">
        <v>401</v>
      </c>
      <c r="C227" s="128" t="s">
        <v>55</v>
      </c>
      <c r="D227" s="219" t="s">
        <v>92</v>
      </c>
      <c r="E227" s="220"/>
      <c r="F227" s="221"/>
      <c r="G227" s="126" t="s">
        <v>23</v>
      </c>
      <c r="H227" s="125" t="s">
        <v>184</v>
      </c>
      <c r="I227" s="143">
        <v>1320</v>
      </c>
      <c r="J227" s="127"/>
      <c r="K227" s="54"/>
      <c r="L227" s="54"/>
      <c r="M227" s="94"/>
      <c r="N227" s="37"/>
    </row>
    <row r="228" spans="1:14" s="81" customFormat="1" ht="30" customHeight="1" x14ac:dyDescent="0.25">
      <c r="A228" s="122">
        <v>45826</v>
      </c>
      <c r="B228" s="123" t="s">
        <v>401</v>
      </c>
      <c r="C228" s="97" t="s">
        <v>63</v>
      </c>
      <c r="D228" s="219" t="s">
        <v>92</v>
      </c>
      <c r="E228" s="220"/>
      <c r="F228" s="221"/>
      <c r="G228" s="126" t="s">
        <v>23</v>
      </c>
      <c r="H228" s="125" t="s">
        <v>184</v>
      </c>
      <c r="I228" s="143">
        <v>180.18</v>
      </c>
      <c r="J228" s="127"/>
      <c r="K228" s="54"/>
      <c r="L228" s="54"/>
      <c r="M228" s="94"/>
      <c r="N228" s="37"/>
    </row>
    <row r="229" spans="1:14" s="81" customFormat="1" ht="30" customHeight="1" x14ac:dyDescent="0.25">
      <c r="A229" s="122">
        <v>45826</v>
      </c>
      <c r="B229" s="123" t="s">
        <v>401</v>
      </c>
      <c r="C229" s="128" t="s">
        <v>63</v>
      </c>
      <c r="D229" s="219" t="s">
        <v>92</v>
      </c>
      <c r="E229" s="220"/>
      <c r="F229" s="221"/>
      <c r="G229" s="126" t="s">
        <v>23</v>
      </c>
      <c r="H229" s="125" t="s">
        <v>184</v>
      </c>
      <c r="I229" s="143">
        <v>166.32</v>
      </c>
      <c r="J229" s="127"/>
      <c r="K229" s="54"/>
      <c r="L229" s="54"/>
      <c r="M229" s="94"/>
      <c r="N229" s="37"/>
    </row>
    <row r="230" spans="1:14" s="81" customFormat="1" ht="30" customHeight="1" x14ac:dyDescent="0.25">
      <c r="A230" s="122">
        <v>45826</v>
      </c>
      <c r="B230" s="123" t="s">
        <v>401</v>
      </c>
      <c r="C230" s="128" t="s">
        <v>106</v>
      </c>
      <c r="D230" s="219" t="s">
        <v>92</v>
      </c>
      <c r="E230" s="220"/>
      <c r="F230" s="221"/>
      <c r="G230" s="126" t="s">
        <v>23</v>
      </c>
      <c r="H230" s="125" t="s">
        <v>184</v>
      </c>
      <c r="I230" s="143">
        <v>374.22</v>
      </c>
      <c r="J230" s="127"/>
      <c r="K230" s="54"/>
      <c r="L230" s="54"/>
      <c r="M230" s="94"/>
      <c r="N230" s="37"/>
    </row>
    <row r="231" spans="1:14" s="81" customFormat="1" ht="30" customHeight="1" x14ac:dyDescent="0.25">
      <c r="A231" s="122">
        <v>45826</v>
      </c>
      <c r="B231" s="123" t="s">
        <v>401</v>
      </c>
      <c r="C231" s="128" t="s">
        <v>146</v>
      </c>
      <c r="D231" s="219" t="s">
        <v>92</v>
      </c>
      <c r="E231" s="220"/>
      <c r="F231" s="221"/>
      <c r="G231" s="126" t="s">
        <v>23</v>
      </c>
      <c r="H231" s="125" t="s">
        <v>184</v>
      </c>
      <c r="I231" s="143">
        <v>138.6</v>
      </c>
      <c r="J231" s="127"/>
      <c r="K231" s="54"/>
      <c r="L231" s="54"/>
      <c r="M231" s="94"/>
      <c r="N231" s="37"/>
    </row>
    <row r="232" spans="1:14" s="81" customFormat="1" ht="30" customHeight="1" x14ac:dyDescent="0.25">
      <c r="A232" s="122">
        <v>45826</v>
      </c>
      <c r="B232" s="123" t="s">
        <v>401</v>
      </c>
      <c r="C232" s="128" t="s">
        <v>51</v>
      </c>
      <c r="D232" s="219" t="s">
        <v>92</v>
      </c>
      <c r="E232" s="220"/>
      <c r="F232" s="221"/>
      <c r="G232" s="126" t="s">
        <v>23</v>
      </c>
      <c r="H232" s="125" t="s">
        <v>184</v>
      </c>
      <c r="I232" s="143">
        <v>190.08</v>
      </c>
      <c r="J232" s="127"/>
      <c r="K232" s="54"/>
      <c r="L232" s="54"/>
      <c r="M232" s="94"/>
      <c r="N232" s="37"/>
    </row>
    <row r="233" spans="1:14" s="81" customFormat="1" ht="30" customHeight="1" x14ac:dyDescent="0.25">
      <c r="A233" s="122">
        <v>45826</v>
      </c>
      <c r="B233" s="123" t="s">
        <v>401</v>
      </c>
      <c r="C233" s="128" t="s">
        <v>147</v>
      </c>
      <c r="D233" s="219" t="s">
        <v>92</v>
      </c>
      <c r="E233" s="220"/>
      <c r="F233" s="221"/>
      <c r="G233" s="126" t="s">
        <v>23</v>
      </c>
      <c r="H233" s="125" t="s">
        <v>184</v>
      </c>
      <c r="I233" s="143">
        <v>27.72</v>
      </c>
      <c r="J233" s="127"/>
      <c r="K233" s="54"/>
      <c r="L233" s="54"/>
      <c r="M233" s="94"/>
      <c r="N233" s="37"/>
    </row>
    <row r="234" spans="1:14" s="81" customFormat="1" ht="30" customHeight="1" x14ac:dyDescent="0.25">
      <c r="A234" s="122">
        <v>45826</v>
      </c>
      <c r="B234" s="123" t="s">
        <v>401</v>
      </c>
      <c r="C234" s="128" t="s">
        <v>147</v>
      </c>
      <c r="D234" s="219" t="s">
        <v>92</v>
      </c>
      <c r="E234" s="220"/>
      <c r="F234" s="221"/>
      <c r="G234" s="126" t="s">
        <v>23</v>
      </c>
      <c r="H234" s="125" t="s">
        <v>184</v>
      </c>
      <c r="I234" s="143">
        <v>110.88</v>
      </c>
      <c r="J234" s="127"/>
      <c r="K234" s="54"/>
      <c r="L234" s="54"/>
      <c r="M234" s="94"/>
      <c r="N234" s="37"/>
    </row>
    <row r="235" spans="1:14" s="81" customFormat="1" ht="30" customHeight="1" x14ac:dyDescent="0.25">
      <c r="A235" s="122">
        <v>45826</v>
      </c>
      <c r="B235" s="123" t="s">
        <v>401</v>
      </c>
      <c r="C235" s="128" t="s">
        <v>31</v>
      </c>
      <c r="D235" s="219" t="s">
        <v>40</v>
      </c>
      <c r="E235" s="220"/>
      <c r="F235" s="221"/>
      <c r="G235" s="125" t="s">
        <v>23</v>
      </c>
      <c r="H235" s="125" t="s">
        <v>184</v>
      </c>
      <c r="I235" s="143">
        <v>300.76</v>
      </c>
      <c r="J235" s="127"/>
      <c r="K235" s="54"/>
      <c r="L235" s="54"/>
      <c r="M235" s="94"/>
      <c r="N235" s="37"/>
    </row>
    <row r="236" spans="1:14" s="81" customFormat="1" ht="30" customHeight="1" x14ac:dyDescent="0.25">
      <c r="A236" s="122">
        <v>45826</v>
      </c>
      <c r="B236" s="123" t="s">
        <v>401</v>
      </c>
      <c r="C236" s="97" t="s">
        <v>31</v>
      </c>
      <c r="D236" s="219" t="s">
        <v>40</v>
      </c>
      <c r="E236" s="220"/>
      <c r="F236" s="221"/>
      <c r="G236" s="126" t="s">
        <v>23</v>
      </c>
      <c r="H236" s="125" t="s">
        <v>184</v>
      </c>
      <c r="I236" s="143">
        <v>257.8</v>
      </c>
      <c r="J236" s="127"/>
      <c r="K236" s="54"/>
      <c r="L236" s="54"/>
      <c r="M236" s="94"/>
      <c r="N236" s="37"/>
    </row>
    <row r="237" spans="1:14" s="81" customFormat="1" ht="30" customHeight="1" x14ac:dyDescent="0.25">
      <c r="A237" s="122">
        <v>45826</v>
      </c>
      <c r="B237" s="123" t="s">
        <v>401</v>
      </c>
      <c r="C237" s="97" t="s">
        <v>187</v>
      </c>
      <c r="D237" s="219" t="s">
        <v>40</v>
      </c>
      <c r="E237" s="220"/>
      <c r="F237" s="221"/>
      <c r="G237" s="126" t="s">
        <v>23</v>
      </c>
      <c r="H237" s="125" t="s">
        <v>184</v>
      </c>
      <c r="I237" s="143">
        <v>128.9</v>
      </c>
      <c r="J237" s="127"/>
      <c r="K237" s="54"/>
      <c r="L237" s="54"/>
      <c r="M237" s="94"/>
      <c r="N237" s="37"/>
    </row>
    <row r="238" spans="1:14" s="81" customFormat="1" ht="30" customHeight="1" x14ac:dyDescent="0.25">
      <c r="A238" s="122">
        <v>45826</v>
      </c>
      <c r="B238" s="123" t="s">
        <v>401</v>
      </c>
      <c r="C238" s="97" t="s">
        <v>94</v>
      </c>
      <c r="D238" s="219" t="s">
        <v>40</v>
      </c>
      <c r="E238" s="220"/>
      <c r="F238" s="221"/>
      <c r="G238" s="126" t="s">
        <v>23</v>
      </c>
      <c r="H238" s="125" t="s">
        <v>184</v>
      </c>
      <c r="I238" s="143">
        <v>214.83</v>
      </c>
      <c r="J238" s="127"/>
      <c r="K238" s="54"/>
      <c r="L238" s="54"/>
      <c r="M238" s="94"/>
      <c r="N238" s="37"/>
    </row>
    <row r="239" spans="1:14" s="81" customFormat="1" ht="30" customHeight="1" x14ac:dyDescent="0.25">
      <c r="A239" s="122">
        <v>45826</v>
      </c>
      <c r="B239" s="123" t="s">
        <v>401</v>
      </c>
      <c r="C239" s="128" t="s">
        <v>57</v>
      </c>
      <c r="D239" s="219" t="s">
        <v>40</v>
      </c>
      <c r="E239" s="220"/>
      <c r="F239" s="221"/>
      <c r="G239" s="125" t="s">
        <v>23</v>
      </c>
      <c r="H239" s="125" t="s">
        <v>184</v>
      </c>
      <c r="I239" s="143">
        <v>988.22</v>
      </c>
      <c r="J239" s="127"/>
      <c r="K239" s="54"/>
      <c r="L239" s="54"/>
      <c r="M239" s="94"/>
      <c r="N239" s="37"/>
    </row>
    <row r="240" spans="1:14" s="81" customFormat="1" ht="30" customHeight="1" x14ac:dyDescent="0.25">
      <c r="A240" s="122">
        <v>45826</v>
      </c>
      <c r="B240" s="123" t="s">
        <v>401</v>
      </c>
      <c r="C240" s="128" t="s">
        <v>144</v>
      </c>
      <c r="D240" s="219" t="s">
        <v>40</v>
      </c>
      <c r="E240" s="220"/>
      <c r="F240" s="221"/>
      <c r="G240" s="126" t="s">
        <v>23</v>
      </c>
      <c r="H240" s="125" t="s">
        <v>184</v>
      </c>
      <c r="I240" s="143">
        <v>85.93</v>
      </c>
      <c r="J240" s="127"/>
      <c r="K240" s="54"/>
      <c r="L240" s="54"/>
      <c r="M240" s="94"/>
      <c r="N240" s="37"/>
    </row>
    <row r="241" spans="1:14" s="81" customFormat="1" ht="30" customHeight="1" x14ac:dyDescent="0.25">
      <c r="A241" s="122">
        <v>45826</v>
      </c>
      <c r="B241" s="123" t="s">
        <v>401</v>
      </c>
      <c r="C241" s="97" t="s">
        <v>53</v>
      </c>
      <c r="D241" s="219" t="s">
        <v>40</v>
      </c>
      <c r="E241" s="220"/>
      <c r="F241" s="221"/>
      <c r="G241" s="125" t="s">
        <v>23</v>
      </c>
      <c r="H241" s="125" t="s">
        <v>184</v>
      </c>
      <c r="I241" s="143">
        <v>196.42</v>
      </c>
      <c r="J241" s="127"/>
      <c r="K241" s="54"/>
      <c r="L241" s="54"/>
      <c r="M241" s="94"/>
      <c r="N241" s="37"/>
    </row>
    <row r="242" spans="1:14" s="81" customFormat="1" ht="30" customHeight="1" x14ac:dyDescent="0.25">
      <c r="A242" s="122">
        <v>45826</v>
      </c>
      <c r="B242" s="123" t="s">
        <v>401</v>
      </c>
      <c r="C242" s="97" t="s">
        <v>101</v>
      </c>
      <c r="D242" s="219" t="s">
        <v>40</v>
      </c>
      <c r="E242" s="220"/>
      <c r="F242" s="221"/>
      <c r="G242" s="126" t="s">
        <v>132</v>
      </c>
      <c r="H242" s="126" t="s">
        <v>114</v>
      </c>
      <c r="I242" s="143">
        <v>345.43</v>
      </c>
      <c r="J242" s="127"/>
      <c r="K242" s="54"/>
      <c r="L242" s="54"/>
      <c r="M242" s="94"/>
      <c r="N242" s="37"/>
    </row>
    <row r="243" spans="1:14" s="81" customFormat="1" ht="30" customHeight="1" x14ac:dyDescent="0.25">
      <c r="A243" s="122">
        <v>45826</v>
      </c>
      <c r="B243" s="123" t="s">
        <v>401</v>
      </c>
      <c r="C243" s="128" t="s">
        <v>240</v>
      </c>
      <c r="D243" s="219" t="s">
        <v>40</v>
      </c>
      <c r="E243" s="220"/>
      <c r="F243" s="221"/>
      <c r="G243" s="126" t="s">
        <v>23</v>
      </c>
      <c r="H243" s="125" t="s">
        <v>184</v>
      </c>
      <c r="I243" s="143">
        <v>300.76</v>
      </c>
      <c r="J243" s="127"/>
      <c r="K243" s="54"/>
      <c r="L243" s="54"/>
      <c r="M243" s="94"/>
      <c r="N243" s="37"/>
    </row>
    <row r="244" spans="1:14" s="81" customFormat="1" ht="30" customHeight="1" x14ac:dyDescent="0.25">
      <c r="A244" s="122">
        <v>45826</v>
      </c>
      <c r="B244" s="123" t="s">
        <v>401</v>
      </c>
      <c r="C244" s="128" t="s">
        <v>24</v>
      </c>
      <c r="D244" s="219" t="s">
        <v>40</v>
      </c>
      <c r="E244" s="220"/>
      <c r="F244" s="221"/>
      <c r="G244" s="125" t="s">
        <v>23</v>
      </c>
      <c r="H244" s="125" t="s">
        <v>184</v>
      </c>
      <c r="I244" s="143">
        <v>708.94</v>
      </c>
      <c r="J244" s="127"/>
      <c r="K244" s="54"/>
      <c r="L244" s="54"/>
      <c r="M244" s="94"/>
      <c r="N244" s="37"/>
    </row>
    <row r="245" spans="1:14" s="81" customFormat="1" ht="30" customHeight="1" x14ac:dyDescent="0.25">
      <c r="A245" s="122">
        <v>45826</v>
      </c>
      <c r="B245" s="123" t="s">
        <v>401</v>
      </c>
      <c r="C245" s="128" t="s">
        <v>97</v>
      </c>
      <c r="D245" s="219" t="s">
        <v>40</v>
      </c>
      <c r="E245" s="220"/>
      <c r="F245" s="221"/>
      <c r="G245" s="126" t="s">
        <v>23</v>
      </c>
      <c r="H245" s="125" t="s">
        <v>184</v>
      </c>
      <c r="I245" s="143">
        <v>85.93</v>
      </c>
      <c r="J245" s="127"/>
      <c r="K245" s="54"/>
      <c r="L245" s="54"/>
      <c r="M245" s="94"/>
      <c r="N245" s="37"/>
    </row>
    <row r="246" spans="1:14" s="81" customFormat="1" ht="30" customHeight="1" x14ac:dyDescent="0.25">
      <c r="A246" s="122">
        <v>45826</v>
      </c>
      <c r="B246" s="123" t="s">
        <v>401</v>
      </c>
      <c r="C246" s="97" t="s">
        <v>104</v>
      </c>
      <c r="D246" s="219" t="s">
        <v>40</v>
      </c>
      <c r="E246" s="220"/>
      <c r="F246" s="221"/>
      <c r="G246" s="125" t="s">
        <v>23</v>
      </c>
      <c r="H246" s="125" t="s">
        <v>184</v>
      </c>
      <c r="I246" s="143">
        <v>114.58</v>
      </c>
      <c r="J246" s="127"/>
      <c r="K246" s="54"/>
      <c r="L246" s="54"/>
      <c r="M246" s="94"/>
      <c r="N246" s="37"/>
    </row>
    <row r="247" spans="1:14" s="81" customFormat="1" ht="30" customHeight="1" x14ac:dyDescent="0.25">
      <c r="A247" s="122">
        <v>45826</v>
      </c>
      <c r="B247" s="123" t="s">
        <v>401</v>
      </c>
      <c r="C247" s="97" t="s">
        <v>37</v>
      </c>
      <c r="D247" s="219" t="s">
        <v>40</v>
      </c>
      <c r="E247" s="220"/>
      <c r="F247" s="221"/>
      <c r="G247" s="126" t="s">
        <v>23</v>
      </c>
      <c r="H247" s="125" t="s">
        <v>184</v>
      </c>
      <c r="I247" s="143">
        <v>644.49</v>
      </c>
      <c r="J247" s="127"/>
      <c r="K247" s="54"/>
      <c r="L247" s="54"/>
      <c r="M247" s="94"/>
      <c r="N247" s="37"/>
    </row>
    <row r="248" spans="1:14" s="81" customFormat="1" ht="30" customHeight="1" x14ac:dyDescent="0.25">
      <c r="A248" s="122">
        <v>45826</v>
      </c>
      <c r="B248" s="123" t="s">
        <v>401</v>
      </c>
      <c r="C248" s="97" t="s">
        <v>237</v>
      </c>
      <c r="D248" s="219" t="s">
        <v>40</v>
      </c>
      <c r="E248" s="220"/>
      <c r="F248" s="221"/>
      <c r="G248" s="126" t="s">
        <v>23</v>
      </c>
      <c r="H248" s="125" t="s">
        <v>184</v>
      </c>
      <c r="I248" s="143">
        <v>171.863</v>
      </c>
      <c r="J248" s="127"/>
      <c r="K248" s="54"/>
      <c r="L248" s="54"/>
      <c r="M248" s="94"/>
      <c r="N248" s="37"/>
    </row>
    <row r="249" spans="1:14" s="81" customFormat="1" ht="30" customHeight="1" x14ac:dyDescent="0.25">
      <c r="A249" s="122">
        <v>45826</v>
      </c>
      <c r="B249" s="123" t="s">
        <v>401</v>
      </c>
      <c r="C249" s="97" t="s">
        <v>235</v>
      </c>
      <c r="D249" s="219" t="s">
        <v>40</v>
      </c>
      <c r="E249" s="220"/>
      <c r="F249" s="221"/>
      <c r="G249" s="126" t="s">
        <v>23</v>
      </c>
      <c r="H249" s="125" t="s">
        <v>184</v>
      </c>
      <c r="I249" s="143">
        <v>85.93</v>
      </c>
      <c r="J249" s="127"/>
      <c r="K249" s="54"/>
      <c r="L249" s="54"/>
      <c r="M249" s="94"/>
      <c r="N249" s="37"/>
    </row>
    <row r="250" spans="1:14" s="81" customFormat="1" ht="30" customHeight="1" x14ac:dyDescent="0.25">
      <c r="A250" s="122">
        <v>45826</v>
      </c>
      <c r="B250" s="123" t="s">
        <v>401</v>
      </c>
      <c r="C250" s="128" t="s">
        <v>25</v>
      </c>
      <c r="D250" s="219" t="s">
        <v>40</v>
      </c>
      <c r="E250" s="220"/>
      <c r="F250" s="221"/>
      <c r="G250" s="126" t="s">
        <v>23</v>
      </c>
      <c r="H250" s="125" t="s">
        <v>184</v>
      </c>
      <c r="I250" s="143">
        <v>272.12</v>
      </c>
      <c r="J250" s="127"/>
      <c r="K250" s="54"/>
      <c r="L250" s="54"/>
      <c r="M250" s="94"/>
      <c r="N250" s="37"/>
    </row>
    <row r="251" spans="1:14" s="81" customFormat="1" ht="30" customHeight="1" x14ac:dyDescent="0.25">
      <c r="A251" s="122">
        <v>45826</v>
      </c>
      <c r="B251" s="123" t="s">
        <v>401</v>
      </c>
      <c r="C251" s="128" t="s">
        <v>66</v>
      </c>
      <c r="D251" s="219" t="s">
        <v>40</v>
      </c>
      <c r="E251" s="220"/>
      <c r="F251" s="221"/>
      <c r="G251" s="126" t="s">
        <v>23</v>
      </c>
      <c r="H251" s="125" t="s">
        <v>184</v>
      </c>
      <c r="I251" s="143">
        <v>515.59</v>
      </c>
      <c r="J251" s="127"/>
      <c r="K251" s="54"/>
      <c r="L251" s="54"/>
      <c r="M251" s="94"/>
      <c r="N251" s="37"/>
    </row>
    <row r="252" spans="1:14" s="81" customFormat="1" ht="30" customHeight="1" x14ac:dyDescent="0.25">
      <c r="A252" s="122">
        <v>45826</v>
      </c>
      <c r="B252" s="123" t="s">
        <v>401</v>
      </c>
      <c r="C252" s="128" t="s">
        <v>66</v>
      </c>
      <c r="D252" s="219" t="s">
        <v>40</v>
      </c>
      <c r="E252" s="220"/>
      <c r="F252" s="221"/>
      <c r="G252" s="126" t="s">
        <v>23</v>
      </c>
      <c r="H252" s="125" t="s">
        <v>184</v>
      </c>
      <c r="I252" s="143">
        <v>286.44</v>
      </c>
      <c r="J252" s="127"/>
      <c r="K252" s="54"/>
      <c r="L252" s="54"/>
      <c r="M252" s="94"/>
      <c r="N252" s="37"/>
    </row>
    <row r="253" spans="1:14" s="81" customFormat="1" ht="30" customHeight="1" x14ac:dyDescent="0.25">
      <c r="A253" s="122">
        <v>45826</v>
      </c>
      <c r="B253" s="123" t="s">
        <v>401</v>
      </c>
      <c r="C253" s="128" t="s">
        <v>103</v>
      </c>
      <c r="D253" s="219" t="s">
        <v>40</v>
      </c>
      <c r="E253" s="220"/>
      <c r="F253" s="221"/>
      <c r="G253" s="126" t="s">
        <v>132</v>
      </c>
      <c r="H253" s="126" t="s">
        <v>114</v>
      </c>
      <c r="I253" s="143">
        <v>141.09</v>
      </c>
      <c r="J253" s="137"/>
      <c r="K253" s="54"/>
      <c r="L253" s="54"/>
      <c r="M253" s="94"/>
      <c r="N253" s="37"/>
    </row>
    <row r="254" spans="1:14" s="81" customFormat="1" ht="30" customHeight="1" x14ac:dyDescent="0.25">
      <c r="A254" s="122">
        <v>45826</v>
      </c>
      <c r="B254" s="123" t="s">
        <v>401</v>
      </c>
      <c r="C254" s="128" t="s">
        <v>41</v>
      </c>
      <c r="D254" s="219" t="s">
        <v>40</v>
      </c>
      <c r="E254" s="220"/>
      <c r="F254" s="221"/>
      <c r="G254" s="125" t="s">
        <v>23</v>
      </c>
      <c r="H254" s="125" t="s">
        <v>184</v>
      </c>
      <c r="I254" s="143">
        <v>1246.01</v>
      </c>
      <c r="J254" s="127"/>
      <c r="K254" s="54"/>
      <c r="L254" s="54"/>
      <c r="M254" s="94"/>
      <c r="N254" s="37"/>
    </row>
    <row r="255" spans="1:14" s="81" customFormat="1" ht="30" customHeight="1" x14ac:dyDescent="0.25">
      <c r="A255" s="122">
        <v>45826</v>
      </c>
      <c r="B255" s="123" t="s">
        <v>401</v>
      </c>
      <c r="C255" s="97" t="s">
        <v>76</v>
      </c>
      <c r="D255" s="219" t="s">
        <v>40</v>
      </c>
      <c r="E255" s="220"/>
      <c r="F255" s="221"/>
      <c r="G255" s="126" t="s">
        <v>23</v>
      </c>
      <c r="H255" s="125" t="s">
        <v>184</v>
      </c>
      <c r="I255" s="143">
        <v>300.76</v>
      </c>
      <c r="J255" s="127"/>
      <c r="K255" s="54"/>
      <c r="L255" s="54"/>
      <c r="M255" s="94"/>
      <c r="N255" s="37"/>
    </row>
    <row r="256" spans="1:14" s="81" customFormat="1" ht="30" customHeight="1" x14ac:dyDescent="0.25">
      <c r="A256" s="122">
        <v>45826</v>
      </c>
      <c r="B256" s="123" t="s">
        <v>401</v>
      </c>
      <c r="C256" s="97" t="s">
        <v>77</v>
      </c>
      <c r="D256" s="219" t="s">
        <v>40</v>
      </c>
      <c r="E256" s="220"/>
      <c r="F256" s="221"/>
      <c r="G256" s="126" t="s">
        <v>23</v>
      </c>
      <c r="H256" s="125" t="s">
        <v>184</v>
      </c>
      <c r="I256" s="143">
        <v>601.52</v>
      </c>
      <c r="J256" s="127"/>
      <c r="K256" s="54"/>
      <c r="L256" s="54"/>
      <c r="M256" s="94"/>
      <c r="N256" s="37"/>
    </row>
    <row r="257" spans="1:14" s="81" customFormat="1" ht="30" customHeight="1" x14ac:dyDescent="0.25">
      <c r="A257" s="122">
        <v>45826</v>
      </c>
      <c r="B257" s="123" t="s">
        <v>401</v>
      </c>
      <c r="C257" s="97" t="s">
        <v>38</v>
      </c>
      <c r="D257" s="219" t="s">
        <v>40</v>
      </c>
      <c r="E257" s="220"/>
      <c r="F257" s="221"/>
      <c r="G257" s="125" t="s">
        <v>23</v>
      </c>
      <c r="H257" s="125" t="s">
        <v>184</v>
      </c>
      <c r="I257" s="143">
        <v>214.83</v>
      </c>
      <c r="J257" s="127"/>
      <c r="K257" s="101"/>
      <c r="L257" s="54"/>
      <c r="M257" s="94"/>
      <c r="N257" s="37"/>
    </row>
    <row r="258" spans="1:14" s="81" customFormat="1" ht="30" customHeight="1" x14ac:dyDescent="0.25">
      <c r="A258" s="122">
        <v>45826</v>
      </c>
      <c r="B258" s="123" t="s">
        <v>401</v>
      </c>
      <c r="C258" s="97" t="s">
        <v>88</v>
      </c>
      <c r="D258" s="219" t="s">
        <v>40</v>
      </c>
      <c r="E258" s="220"/>
      <c r="F258" s="221"/>
      <c r="G258" s="126" t="s">
        <v>23</v>
      </c>
      <c r="H258" s="125" t="s">
        <v>184</v>
      </c>
      <c r="I258" s="143">
        <v>180.05</v>
      </c>
      <c r="J258" s="127"/>
      <c r="K258" s="101"/>
      <c r="L258" s="54"/>
      <c r="M258" s="94"/>
      <c r="N258" s="37"/>
    </row>
    <row r="259" spans="1:14" s="81" customFormat="1" ht="30" customHeight="1" x14ac:dyDescent="0.25">
      <c r="A259" s="122">
        <v>45826</v>
      </c>
      <c r="B259" s="123" t="s">
        <v>401</v>
      </c>
      <c r="C259" s="128" t="s">
        <v>33</v>
      </c>
      <c r="D259" s="219" t="s">
        <v>40</v>
      </c>
      <c r="E259" s="220"/>
      <c r="F259" s="221"/>
      <c r="G259" s="125" t="s">
        <v>23</v>
      </c>
      <c r="H259" s="125" t="s">
        <v>184</v>
      </c>
      <c r="I259" s="143">
        <v>85.93</v>
      </c>
      <c r="J259" s="127"/>
      <c r="K259" s="101"/>
      <c r="L259" s="54"/>
      <c r="M259" s="94"/>
      <c r="N259" s="37"/>
    </row>
    <row r="260" spans="1:14" s="79" customFormat="1" ht="30" customHeight="1" x14ac:dyDescent="0.45">
      <c r="A260" s="122">
        <v>45826</v>
      </c>
      <c r="B260" s="123" t="s">
        <v>401</v>
      </c>
      <c r="C260" s="97" t="s">
        <v>60</v>
      </c>
      <c r="D260" s="219" t="s">
        <v>40</v>
      </c>
      <c r="E260" s="220"/>
      <c r="F260" s="221"/>
      <c r="G260" s="125" t="s">
        <v>125</v>
      </c>
      <c r="H260" s="125" t="s">
        <v>114</v>
      </c>
      <c r="I260" s="143">
        <v>42.58</v>
      </c>
      <c r="J260" s="125"/>
      <c r="K260" s="24"/>
      <c r="L260" s="24"/>
      <c r="M260" s="119"/>
      <c r="N260" s="78"/>
    </row>
    <row r="261" spans="1:14" s="79" customFormat="1" ht="30" customHeight="1" x14ac:dyDescent="0.45">
      <c r="A261" s="122">
        <v>45826</v>
      </c>
      <c r="B261" s="123" t="s">
        <v>401</v>
      </c>
      <c r="C261" s="97" t="s">
        <v>64</v>
      </c>
      <c r="D261" s="219" t="s">
        <v>40</v>
      </c>
      <c r="E261" s="220"/>
      <c r="F261" s="221"/>
      <c r="G261" s="125" t="s">
        <v>23</v>
      </c>
      <c r="H261" s="125" t="s">
        <v>184</v>
      </c>
      <c r="I261" s="143">
        <v>286.44</v>
      </c>
      <c r="J261" s="125"/>
      <c r="K261" s="24"/>
      <c r="L261" s="24"/>
      <c r="M261" s="119"/>
      <c r="N261" s="78"/>
    </row>
    <row r="262" spans="1:14" s="81" customFormat="1" ht="30" customHeight="1" x14ac:dyDescent="0.25">
      <c r="A262" s="122">
        <v>45826</v>
      </c>
      <c r="B262" s="123" t="s">
        <v>401</v>
      </c>
      <c r="C262" s="97" t="s">
        <v>65</v>
      </c>
      <c r="D262" s="219" t="s">
        <v>40</v>
      </c>
      <c r="E262" s="220"/>
      <c r="F262" s="221"/>
      <c r="G262" s="125" t="s">
        <v>23</v>
      </c>
      <c r="H262" s="125" t="s">
        <v>184</v>
      </c>
      <c r="I262" s="143">
        <v>214.83</v>
      </c>
      <c r="J262" s="125"/>
      <c r="K262" s="54"/>
      <c r="L262" s="54"/>
      <c r="M262" s="119"/>
      <c r="N262" s="82"/>
    </row>
    <row r="263" spans="1:14" s="81" customFormat="1" ht="30" customHeight="1" x14ac:dyDescent="0.25">
      <c r="A263" s="122">
        <v>45826</v>
      </c>
      <c r="B263" s="123" t="s">
        <v>401</v>
      </c>
      <c r="C263" s="97" t="s">
        <v>224</v>
      </c>
      <c r="D263" s="219" t="s">
        <v>40</v>
      </c>
      <c r="E263" s="220"/>
      <c r="F263" s="221"/>
      <c r="G263" s="129" t="s">
        <v>132</v>
      </c>
      <c r="H263" s="125" t="s">
        <v>114</v>
      </c>
      <c r="I263" s="143">
        <v>15.35</v>
      </c>
      <c r="J263" s="127"/>
      <c r="K263" s="54"/>
      <c r="L263" s="54"/>
      <c r="M263" s="139"/>
      <c r="N263" s="82"/>
    </row>
    <row r="264" spans="1:14" s="81" customFormat="1" ht="30" customHeight="1" x14ac:dyDescent="0.25">
      <c r="A264" s="122">
        <v>45826</v>
      </c>
      <c r="B264" s="123" t="s">
        <v>401</v>
      </c>
      <c r="C264" s="97" t="s">
        <v>224</v>
      </c>
      <c r="D264" s="219" t="s">
        <v>40</v>
      </c>
      <c r="E264" s="220"/>
      <c r="F264" s="221"/>
      <c r="G264" s="125" t="s">
        <v>132</v>
      </c>
      <c r="H264" s="125" t="s">
        <v>114</v>
      </c>
      <c r="I264" s="143">
        <v>15.35</v>
      </c>
      <c r="J264" s="127"/>
      <c r="K264" s="54"/>
      <c r="L264" s="54"/>
      <c r="M264" s="139"/>
      <c r="N264" s="82"/>
    </row>
    <row r="265" spans="1:14" s="81" customFormat="1" ht="30" customHeight="1" x14ac:dyDescent="0.25">
      <c r="A265" s="122">
        <v>45826</v>
      </c>
      <c r="B265" s="123" t="s">
        <v>401</v>
      </c>
      <c r="C265" s="97" t="s">
        <v>224</v>
      </c>
      <c r="D265" s="219" t="s">
        <v>40</v>
      </c>
      <c r="E265" s="220"/>
      <c r="F265" s="221"/>
      <c r="G265" s="126" t="s">
        <v>132</v>
      </c>
      <c r="H265" s="125" t="s">
        <v>114</v>
      </c>
      <c r="I265" s="143">
        <v>15.35</v>
      </c>
      <c r="J265" s="127"/>
      <c r="K265" s="54"/>
      <c r="L265" s="54"/>
      <c r="M265" s="139"/>
      <c r="N265" s="82"/>
    </row>
    <row r="266" spans="1:14" s="81" customFormat="1" ht="30" customHeight="1" x14ac:dyDescent="0.25">
      <c r="A266" s="122">
        <v>45826</v>
      </c>
      <c r="B266" s="123" t="s">
        <v>401</v>
      </c>
      <c r="C266" s="97" t="s">
        <v>75</v>
      </c>
      <c r="D266" s="219" t="s">
        <v>40</v>
      </c>
      <c r="E266" s="220"/>
      <c r="F266" s="221"/>
      <c r="G266" s="125" t="s">
        <v>132</v>
      </c>
      <c r="H266" s="126" t="s">
        <v>114</v>
      </c>
      <c r="I266" s="144">
        <v>83.7</v>
      </c>
      <c r="J266" s="137"/>
      <c r="K266" s="54"/>
      <c r="L266" s="54"/>
      <c r="M266" s="119"/>
      <c r="N266" s="82"/>
    </row>
    <row r="267" spans="1:14" s="81" customFormat="1" ht="30" customHeight="1" x14ac:dyDescent="0.25">
      <c r="A267" s="122">
        <v>45826</v>
      </c>
      <c r="B267" s="123" t="s">
        <v>401</v>
      </c>
      <c r="C267" s="97" t="s">
        <v>69</v>
      </c>
      <c r="D267" s="219" t="s">
        <v>40</v>
      </c>
      <c r="E267" s="220"/>
      <c r="F267" s="221"/>
      <c r="G267" s="125" t="s">
        <v>23</v>
      </c>
      <c r="H267" s="125" t="s">
        <v>184</v>
      </c>
      <c r="I267" s="147">
        <v>343.73</v>
      </c>
      <c r="J267" s="127"/>
      <c r="K267" s="54"/>
      <c r="L267" s="54"/>
      <c r="M267" s="119"/>
      <c r="N267" s="82"/>
    </row>
    <row r="268" spans="1:14" s="81" customFormat="1" ht="30" customHeight="1" x14ac:dyDescent="0.25">
      <c r="A268" s="122">
        <v>45826</v>
      </c>
      <c r="B268" s="123" t="s">
        <v>401</v>
      </c>
      <c r="C268" s="97" t="s">
        <v>69</v>
      </c>
      <c r="D268" s="219" t="s">
        <v>40</v>
      </c>
      <c r="E268" s="220"/>
      <c r="F268" s="221"/>
      <c r="G268" s="125" t="s">
        <v>23</v>
      </c>
      <c r="H268" s="125" t="s">
        <v>184</v>
      </c>
      <c r="I268" s="143">
        <v>386.69</v>
      </c>
      <c r="J268" s="125"/>
      <c r="K268" s="54"/>
      <c r="L268" s="54"/>
      <c r="M268" s="119"/>
      <c r="N268" s="82"/>
    </row>
    <row r="269" spans="1:14" s="81" customFormat="1" ht="30" customHeight="1" x14ac:dyDescent="0.25">
      <c r="A269" s="122">
        <v>45826</v>
      </c>
      <c r="B269" s="123" t="s">
        <v>401</v>
      </c>
      <c r="C269" s="97" t="s">
        <v>59</v>
      </c>
      <c r="D269" s="219" t="s">
        <v>40</v>
      </c>
      <c r="E269" s="220"/>
      <c r="F269" s="221"/>
      <c r="G269" s="126" t="s">
        <v>23</v>
      </c>
      <c r="H269" s="125" t="s">
        <v>184</v>
      </c>
      <c r="I269" s="143">
        <v>1632.71</v>
      </c>
      <c r="J269" s="125"/>
      <c r="K269" s="54"/>
      <c r="L269" s="54"/>
      <c r="M269" s="119"/>
      <c r="N269" s="82"/>
    </row>
    <row r="270" spans="1:14" s="81" customFormat="1" ht="30" customHeight="1" x14ac:dyDescent="0.25">
      <c r="A270" s="122">
        <v>45826</v>
      </c>
      <c r="B270" s="123" t="s">
        <v>401</v>
      </c>
      <c r="C270" s="97" t="s">
        <v>49</v>
      </c>
      <c r="D270" s="219" t="s">
        <v>158</v>
      </c>
      <c r="E270" s="220"/>
      <c r="F270" s="221"/>
      <c r="G270" s="125" t="s">
        <v>23</v>
      </c>
      <c r="H270" s="125" t="s">
        <v>184</v>
      </c>
      <c r="I270" s="143">
        <v>625.20000000000005</v>
      </c>
      <c r="J270" s="125"/>
      <c r="K270" s="54"/>
      <c r="L270" s="54"/>
      <c r="M270" s="119"/>
      <c r="N270" s="82"/>
    </row>
    <row r="271" spans="1:14" s="81" customFormat="1" ht="30" customHeight="1" x14ac:dyDescent="0.25">
      <c r="A271" s="122">
        <v>45826</v>
      </c>
      <c r="B271" s="123" t="s">
        <v>401</v>
      </c>
      <c r="C271" s="128" t="s">
        <v>170</v>
      </c>
      <c r="D271" s="219" t="s">
        <v>40</v>
      </c>
      <c r="E271" s="220"/>
      <c r="F271" s="221"/>
      <c r="G271" s="125" t="s">
        <v>23</v>
      </c>
      <c r="H271" s="125" t="s">
        <v>184</v>
      </c>
      <c r="I271" s="143">
        <v>773.39</v>
      </c>
      <c r="J271" s="127"/>
      <c r="K271" s="54"/>
      <c r="L271" s="54"/>
      <c r="M271" s="119"/>
      <c r="N271" s="82"/>
    </row>
    <row r="272" spans="1:14" s="81" customFormat="1" ht="30" customHeight="1" x14ac:dyDescent="0.25">
      <c r="A272" s="122">
        <v>45826</v>
      </c>
      <c r="B272" s="123" t="s">
        <v>401</v>
      </c>
      <c r="C272" s="97" t="s">
        <v>87</v>
      </c>
      <c r="D272" s="219" t="s">
        <v>40</v>
      </c>
      <c r="E272" s="220"/>
      <c r="F272" s="221"/>
      <c r="G272" s="126" t="s">
        <v>23</v>
      </c>
      <c r="H272" s="125" t="s">
        <v>184</v>
      </c>
      <c r="I272" s="143">
        <v>558.54999999999995</v>
      </c>
      <c r="J272" s="127"/>
      <c r="K272" s="54"/>
      <c r="L272" s="54"/>
      <c r="M272" s="119"/>
      <c r="N272" s="82"/>
    </row>
    <row r="273" spans="1:14" s="81" customFormat="1" ht="30" customHeight="1" x14ac:dyDescent="0.25">
      <c r="A273" s="122">
        <v>45826</v>
      </c>
      <c r="B273" s="123" t="s">
        <v>401</v>
      </c>
      <c r="C273" s="97" t="s">
        <v>58</v>
      </c>
      <c r="D273" s="219" t="s">
        <v>40</v>
      </c>
      <c r="E273" s="220"/>
      <c r="F273" s="221"/>
      <c r="G273" s="126" t="s">
        <v>23</v>
      </c>
      <c r="H273" s="125" t="s">
        <v>184</v>
      </c>
      <c r="I273" s="143">
        <v>408.18</v>
      </c>
      <c r="J273" s="127"/>
      <c r="K273" s="54"/>
      <c r="L273" s="54"/>
      <c r="M273" s="119"/>
      <c r="N273" s="82"/>
    </row>
    <row r="274" spans="1:14" s="81" customFormat="1" ht="30" customHeight="1" x14ac:dyDescent="0.25">
      <c r="A274" s="122">
        <v>45826</v>
      </c>
      <c r="B274" s="123" t="s">
        <v>401</v>
      </c>
      <c r="C274" s="97" t="s">
        <v>34</v>
      </c>
      <c r="D274" s="219" t="s">
        <v>40</v>
      </c>
      <c r="E274" s="220"/>
      <c r="F274" s="221"/>
      <c r="G274" s="125" t="s">
        <v>23</v>
      </c>
      <c r="H274" s="125" t="s">
        <v>184</v>
      </c>
      <c r="I274" s="143">
        <v>730.42</v>
      </c>
      <c r="J274" s="127"/>
      <c r="K274" s="54"/>
      <c r="L274" s="54"/>
      <c r="M274" s="119"/>
      <c r="N274" s="82"/>
    </row>
    <row r="275" spans="1:14" s="81" customFormat="1" ht="30" customHeight="1" x14ac:dyDescent="0.25">
      <c r="A275" s="122">
        <v>45826</v>
      </c>
      <c r="B275" s="123" t="s">
        <v>401</v>
      </c>
      <c r="C275" s="97" t="s">
        <v>62</v>
      </c>
      <c r="D275" s="219" t="s">
        <v>40</v>
      </c>
      <c r="E275" s="220"/>
      <c r="F275" s="221"/>
      <c r="G275" s="126" t="s">
        <v>23</v>
      </c>
      <c r="H275" s="125" t="s">
        <v>184</v>
      </c>
      <c r="I275" s="143">
        <v>386.69</v>
      </c>
      <c r="J275" s="127"/>
      <c r="K275" s="54"/>
      <c r="L275" s="54"/>
      <c r="M275" s="119"/>
      <c r="N275" s="82"/>
    </row>
    <row r="276" spans="1:14" s="81" customFormat="1" ht="60" customHeight="1" x14ac:dyDescent="0.25">
      <c r="A276" s="122">
        <v>45826</v>
      </c>
      <c r="B276" s="123" t="s">
        <v>401</v>
      </c>
      <c r="C276" s="128" t="s">
        <v>99</v>
      </c>
      <c r="D276" s="219" t="s">
        <v>40</v>
      </c>
      <c r="E276" s="220"/>
      <c r="F276" s="221"/>
      <c r="G276" s="125" t="s">
        <v>113</v>
      </c>
      <c r="H276" s="125" t="s">
        <v>114</v>
      </c>
      <c r="I276" s="143">
        <v>185.07</v>
      </c>
      <c r="J276" s="125"/>
      <c r="K276" s="54"/>
      <c r="L276" s="54"/>
      <c r="M276" s="119"/>
      <c r="N276" s="82"/>
    </row>
    <row r="277" spans="1:14" s="81" customFormat="1" ht="30" customHeight="1" x14ac:dyDescent="0.25">
      <c r="A277" s="122">
        <v>45826</v>
      </c>
      <c r="B277" s="123" t="s">
        <v>401</v>
      </c>
      <c r="C277" s="128" t="s">
        <v>157</v>
      </c>
      <c r="D277" s="219" t="s">
        <v>40</v>
      </c>
      <c r="E277" s="220"/>
      <c r="F277" s="221"/>
      <c r="G277" s="125" t="s">
        <v>23</v>
      </c>
      <c r="H277" s="125" t="s">
        <v>184</v>
      </c>
      <c r="I277" s="143">
        <v>816.35</v>
      </c>
      <c r="J277" s="127"/>
      <c r="K277" s="54"/>
      <c r="L277" s="54"/>
      <c r="M277" s="119"/>
      <c r="N277" s="82"/>
    </row>
    <row r="278" spans="1:14" s="81" customFormat="1" ht="30" customHeight="1" x14ac:dyDescent="0.25">
      <c r="A278" s="122">
        <v>45826</v>
      </c>
      <c r="B278" s="123" t="s">
        <v>401</v>
      </c>
      <c r="C278" s="97" t="s">
        <v>39</v>
      </c>
      <c r="D278" s="219" t="s">
        <v>40</v>
      </c>
      <c r="E278" s="220"/>
      <c r="F278" s="221"/>
      <c r="G278" s="126" t="s">
        <v>23</v>
      </c>
      <c r="H278" s="125" t="s">
        <v>184</v>
      </c>
      <c r="I278" s="143">
        <v>859.32</v>
      </c>
      <c r="J278" s="127"/>
      <c r="K278" s="54"/>
      <c r="L278" s="54"/>
      <c r="M278" s="119"/>
      <c r="N278" s="82"/>
    </row>
    <row r="279" spans="1:14" s="81" customFormat="1" ht="30" customHeight="1" x14ac:dyDescent="0.25">
      <c r="A279" s="122">
        <v>45826</v>
      </c>
      <c r="B279" s="123" t="s">
        <v>401</v>
      </c>
      <c r="C279" s="97" t="s">
        <v>36</v>
      </c>
      <c r="D279" s="219" t="s">
        <v>40</v>
      </c>
      <c r="E279" s="220"/>
      <c r="F279" s="221"/>
      <c r="G279" s="126" t="s">
        <v>23</v>
      </c>
      <c r="H279" s="125" t="s">
        <v>184</v>
      </c>
      <c r="I279" s="143">
        <v>128.9</v>
      </c>
      <c r="J279" s="127"/>
      <c r="K279" s="54"/>
      <c r="L279" s="54"/>
      <c r="M279" s="119"/>
      <c r="N279" s="82"/>
    </row>
    <row r="280" spans="1:14" s="81" customFormat="1" ht="30" customHeight="1" x14ac:dyDescent="0.25">
      <c r="A280" s="122">
        <v>45826</v>
      </c>
      <c r="B280" s="123" t="s">
        <v>401</v>
      </c>
      <c r="C280" s="128" t="s">
        <v>56</v>
      </c>
      <c r="D280" s="219" t="s">
        <v>40</v>
      </c>
      <c r="E280" s="220"/>
      <c r="F280" s="221"/>
      <c r="G280" s="125" t="s">
        <v>23</v>
      </c>
      <c r="H280" s="125" t="s">
        <v>184</v>
      </c>
      <c r="I280" s="143">
        <v>376.46</v>
      </c>
      <c r="J280" s="127"/>
      <c r="K280" s="54"/>
      <c r="L280" s="54"/>
      <c r="M280" s="119"/>
      <c r="N280" s="82"/>
    </row>
    <row r="281" spans="1:14" s="81" customFormat="1" ht="30" customHeight="1" x14ac:dyDescent="0.25">
      <c r="A281" s="122">
        <v>45826</v>
      </c>
      <c r="B281" s="123" t="s">
        <v>401</v>
      </c>
      <c r="C281" s="128" t="s">
        <v>102</v>
      </c>
      <c r="D281" s="219" t="s">
        <v>40</v>
      </c>
      <c r="E281" s="220"/>
      <c r="F281" s="221"/>
      <c r="G281" s="125" t="s">
        <v>23</v>
      </c>
      <c r="H281" s="125" t="s">
        <v>184</v>
      </c>
      <c r="I281" s="143">
        <v>278.26</v>
      </c>
      <c r="J281" s="127"/>
      <c r="K281" s="54"/>
      <c r="L281" s="54"/>
      <c r="M281" s="119"/>
      <c r="N281" s="82"/>
    </row>
    <row r="282" spans="1:14" s="81" customFormat="1" ht="30" customHeight="1" x14ac:dyDescent="0.25">
      <c r="A282" s="122">
        <v>45826</v>
      </c>
      <c r="B282" s="123" t="s">
        <v>401</v>
      </c>
      <c r="C282" s="97" t="s">
        <v>54</v>
      </c>
      <c r="D282" s="219" t="s">
        <v>40</v>
      </c>
      <c r="E282" s="220"/>
      <c r="F282" s="221"/>
      <c r="G282" s="126" t="s">
        <v>23</v>
      </c>
      <c r="H282" s="125" t="s">
        <v>184</v>
      </c>
      <c r="I282" s="143">
        <v>1865.95</v>
      </c>
      <c r="J282" s="127"/>
      <c r="K282" s="54"/>
      <c r="L282" s="54"/>
      <c r="M282" s="119"/>
      <c r="N282" s="82"/>
    </row>
    <row r="283" spans="1:14" s="81" customFormat="1" ht="60" x14ac:dyDescent="0.25">
      <c r="A283" s="122">
        <v>45826</v>
      </c>
      <c r="B283" s="123" t="s">
        <v>401</v>
      </c>
      <c r="C283" s="128" t="s">
        <v>55</v>
      </c>
      <c r="D283" s="219" t="s">
        <v>40</v>
      </c>
      <c r="E283" s="220"/>
      <c r="F283" s="221"/>
      <c r="G283" s="126" t="s">
        <v>23</v>
      </c>
      <c r="H283" s="125" t="s">
        <v>184</v>
      </c>
      <c r="I283" s="143">
        <v>4092</v>
      </c>
      <c r="J283" s="127"/>
      <c r="K283" s="54"/>
      <c r="L283" s="54"/>
      <c r="M283" s="119"/>
      <c r="N283" s="82"/>
    </row>
    <row r="284" spans="1:14" s="81" customFormat="1" ht="30" customHeight="1" x14ac:dyDescent="0.25">
      <c r="A284" s="122">
        <v>45826</v>
      </c>
      <c r="B284" s="123" t="s">
        <v>401</v>
      </c>
      <c r="C284" s="97" t="s">
        <v>134</v>
      </c>
      <c r="D284" s="219" t="s">
        <v>40</v>
      </c>
      <c r="E284" s="220"/>
      <c r="F284" s="221"/>
      <c r="G284" s="125" t="s">
        <v>132</v>
      </c>
      <c r="H284" s="126" t="s">
        <v>114</v>
      </c>
      <c r="I284" s="143">
        <v>148.80000000000001</v>
      </c>
      <c r="J284" s="137"/>
      <c r="K284" s="54"/>
      <c r="L284" s="54"/>
      <c r="M284" s="119"/>
      <c r="N284" s="82"/>
    </row>
    <row r="285" spans="1:14" s="81" customFormat="1" ht="30" customHeight="1" x14ac:dyDescent="0.25">
      <c r="A285" s="122">
        <v>45826</v>
      </c>
      <c r="B285" s="123" t="s">
        <v>401</v>
      </c>
      <c r="C285" s="97" t="s">
        <v>98</v>
      </c>
      <c r="D285" s="219" t="s">
        <v>40</v>
      </c>
      <c r="E285" s="220"/>
      <c r="F285" s="221"/>
      <c r="G285" s="126" t="s">
        <v>132</v>
      </c>
      <c r="H285" s="126" t="s">
        <v>114</v>
      </c>
      <c r="I285" s="143">
        <v>196.51</v>
      </c>
      <c r="J285" s="127"/>
      <c r="K285" s="54"/>
      <c r="L285" s="54"/>
      <c r="M285" s="119"/>
      <c r="N285" s="82"/>
    </row>
    <row r="286" spans="1:14" s="81" customFormat="1" ht="30" customHeight="1" x14ac:dyDescent="0.25">
      <c r="A286" s="122">
        <v>45826</v>
      </c>
      <c r="B286" s="123" t="s">
        <v>401</v>
      </c>
      <c r="C286" s="97" t="s">
        <v>98</v>
      </c>
      <c r="D286" s="219" t="s">
        <v>40</v>
      </c>
      <c r="E286" s="220"/>
      <c r="F286" s="221"/>
      <c r="G286" s="126" t="s">
        <v>132</v>
      </c>
      <c r="H286" s="126" t="s">
        <v>114</v>
      </c>
      <c r="I286" s="143">
        <v>99.98</v>
      </c>
      <c r="J286" s="127"/>
      <c r="K286" s="54"/>
      <c r="L286" s="54"/>
      <c r="M286" s="139"/>
      <c r="N286" s="82"/>
    </row>
    <row r="287" spans="1:14" s="81" customFormat="1" ht="30" customHeight="1" x14ac:dyDescent="0.25">
      <c r="A287" s="122">
        <v>45826</v>
      </c>
      <c r="B287" s="123" t="s">
        <v>401</v>
      </c>
      <c r="C287" s="128" t="s">
        <v>63</v>
      </c>
      <c r="D287" s="219" t="s">
        <v>40</v>
      </c>
      <c r="E287" s="220"/>
      <c r="F287" s="221"/>
      <c r="G287" s="125" t="s">
        <v>23</v>
      </c>
      <c r="H287" s="125" t="s">
        <v>184</v>
      </c>
      <c r="I287" s="143">
        <v>558.55999999999995</v>
      </c>
      <c r="J287" s="127"/>
      <c r="K287" s="54"/>
      <c r="L287" s="54"/>
      <c r="M287" s="119"/>
      <c r="N287" s="82"/>
    </row>
    <row r="288" spans="1:14" s="81" customFormat="1" ht="30" customHeight="1" x14ac:dyDescent="0.25">
      <c r="A288" s="122">
        <v>45826</v>
      </c>
      <c r="B288" s="123" t="s">
        <v>401</v>
      </c>
      <c r="C288" s="97" t="s">
        <v>63</v>
      </c>
      <c r="D288" s="219" t="s">
        <v>40</v>
      </c>
      <c r="E288" s="220"/>
      <c r="F288" s="221"/>
      <c r="G288" s="125" t="s">
        <v>23</v>
      </c>
      <c r="H288" s="125" t="s">
        <v>184</v>
      </c>
      <c r="I288" s="143">
        <v>515.59</v>
      </c>
      <c r="J288" s="125"/>
      <c r="K288" s="54"/>
      <c r="L288" s="54"/>
      <c r="M288" s="119"/>
      <c r="N288" s="82"/>
    </row>
    <row r="289" spans="1:14" s="81" customFormat="1" ht="30" customHeight="1" x14ac:dyDescent="0.25">
      <c r="A289" s="122">
        <v>45826</v>
      </c>
      <c r="B289" s="123" t="s">
        <v>401</v>
      </c>
      <c r="C289" s="97" t="s">
        <v>106</v>
      </c>
      <c r="D289" s="219" t="s">
        <v>40</v>
      </c>
      <c r="E289" s="220"/>
      <c r="F289" s="221"/>
      <c r="G289" s="125" t="s">
        <v>23</v>
      </c>
      <c r="H289" s="125" t="s">
        <v>184</v>
      </c>
      <c r="I289" s="143">
        <v>1160.08</v>
      </c>
      <c r="J289" s="125"/>
      <c r="K289" s="54"/>
      <c r="L289" s="54"/>
      <c r="M289" s="119"/>
      <c r="N289" s="82"/>
    </row>
    <row r="290" spans="1:14" s="81" customFormat="1" ht="30" customHeight="1" x14ac:dyDescent="0.25">
      <c r="A290" s="122">
        <v>45826</v>
      </c>
      <c r="B290" s="123" t="s">
        <v>401</v>
      </c>
      <c r="C290" s="97" t="s">
        <v>146</v>
      </c>
      <c r="D290" s="219" t="s">
        <v>40</v>
      </c>
      <c r="E290" s="220"/>
      <c r="F290" s="221"/>
      <c r="G290" s="125" t="s">
        <v>23</v>
      </c>
      <c r="H290" s="125" t="s">
        <v>184</v>
      </c>
      <c r="I290" s="143">
        <v>429.66</v>
      </c>
      <c r="J290" s="125"/>
      <c r="K290" s="54"/>
      <c r="L290" s="54"/>
      <c r="M290" s="119"/>
      <c r="N290" s="82"/>
    </row>
    <row r="291" spans="1:14" s="81" customFormat="1" ht="30" customHeight="1" x14ac:dyDescent="0.25">
      <c r="A291" s="122">
        <v>45826</v>
      </c>
      <c r="B291" s="123" t="s">
        <v>401</v>
      </c>
      <c r="C291" s="97" t="s">
        <v>51</v>
      </c>
      <c r="D291" s="219" t="s">
        <v>40</v>
      </c>
      <c r="E291" s="220"/>
      <c r="F291" s="221"/>
      <c r="G291" s="125" t="s">
        <v>23</v>
      </c>
      <c r="H291" s="125" t="s">
        <v>184</v>
      </c>
      <c r="I291" s="144">
        <v>589.25</v>
      </c>
      <c r="J291" s="127"/>
      <c r="K291" s="54"/>
      <c r="L291" s="54"/>
      <c r="M291" s="119"/>
      <c r="N291" s="82"/>
    </row>
    <row r="292" spans="1:14" s="81" customFormat="1" ht="30" customHeight="1" x14ac:dyDescent="0.25">
      <c r="A292" s="122">
        <v>45826</v>
      </c>
      <c r="B292" s="123" t="s">
        <v>401</v>
      </c>
      <c r="C292" s="97" t="s">
        <v>147</v>
      </c>
      <c r="D292" s="219" t="s">
        <v>40</v>
      </c>
      <c r="E292" s="220"/>
      <c r="F292" s="221"/>
      <c r="G292" s="125" t="s">
        <v>23</v>
      </c>
      <c r="H292" s="125" t="s">
        <v>184</v>
      </c>
      <c r="I292" s="144">
        <v>343.73</v>
      </c>
      <c r="J292" s="127"/>
      <c r="K292" s="54"/>
      <c r="L292" s="54"/>
      <c r="M292" s="119"/>
      <c r="N292" s="82"/>
    </row>
    <row r="293" spans="1:14" s="81" customFormat="1" ht="30" customHeight="1" x14ac:dyDescent="0.25">
      <c r="A293" s="122">
        <v>45826</v>
      </c>
      <c r="B293" s="123" t="s">
        <v>401</v>
      </c>
      <c r="C293" s="97" t="s">
        <v>147</v>
      </c>
      <c r="D293" s="219" t="s">
        <v>40</v>
      </c>
      <c r="E293" s="220"/>
      <c r="F293" s="221"/>
      <c r="G293" s="125" t="s">
        <v>23</v>
      </c>
      <c r="H293" s="125" t="s">
        <v>184</v>
      </c>
      <c r="I293" s="147">
        <v>85.93</v>
      </c>
      <c r="J293" s="127"/>
      <c r="K293" s="54"/>
      <c r="L293" s="54"/>
      <c r="M293" s="119"/>
      <c r="N293" s="82"/>
    </row>
    <row r="294" spans="1:14" s="81" customFormat="1" ht="30" customHeight="1" x14ac:dyDescent="0.25">
      <c r="A294" s="122">
        <v>45826</v>
      </c>
      <c r="B294" s="123" t="s">
        <v>401</v>
      </c>
      <c r="C294" s="97" t="s">
        <v>177</v>
      </c>
      <c r="D294" s="219" t="s">
        <v>403</v>
      </c>
      <c r="E294" s="220"/>
      <c r="F294" s="221"/>
      <c r="G294" s="125" t="s">
        <v>23</v>
      </c>
      <c r="H294" s="125" t="s">
        <v>111</v>
      </c>
      <c r="I294" s="143">
        <v>237.12</v>
      </c>
      <c r="J294" s="127"/>
      <c r="K294" s="54"/>
      <c r="L294" s="54"/>
      <c r="M294" s="119"/>
      <c r="N294" s="82"/>
    </row>
    <row r="295" spans="1:14" s="79" customFormat="1" ht="30" customHeight="1" x14ac:dyDescent="0.45">
      <c r="A295" s="122">
        <v>45826</v>
      </c>
      <c r="B295" s="123" t="s">
        <v>401</v>
      </c>
      <c r="C295" s="97" t="s">
        <v>177</v>
      </c>
      <c r="D295" s="219" t="s">
        <v>404</v>
      </c>
      <c r="E295" s="220"/>
      <c r="F295" s="221"/>
      <c r="G295" s="126" t="s">
        <v>23</v>
      </c>
      <c r="H295" s="125" t="s">
        <v>111</v>
      </c>
      <c r="I295" s="143">
        <f>3366.99-I296</f>
        <v>2146.96</v>
      </c>
      <c r="J295" s="125"/>
      <c r="K295" s="117"/>
      <c r="L295" s="24"/>
      <c r="M295" s="119"/>
      <c r="N295" s="78"/>
    </row>
    <row r="296" spans="1:14" s="79" customFormat="1" ht="30" customHeight="1" x14ac:dyDescent="0.45">
      <c r="A296" s="122">
        <v>45826</v>
      </c>
      <c r="B296" s="123" t="s">
        <v>401</v>
      </c>
      <c r="C296" s="97" t="s">
        <v>177</v>
      </c>
      <c r="D296" s="219" t="s">
        <v>405</v>
      </c>
      <c r="E296" s="220"/>
      <c r="F296" s="221"/>
      <c r="G296" s="126" t="s">
        <v>23</v>
      </c>
      <c r="H296" s="125" t="s">
        <v>111</v>
      </c>
      <c r="I296" s="143">
        <v>1220.03</v>
      </c>
      <c r="J296" s="127"/>
      <c r="K296" s="138"/>
      <c r="L296" s="24"/>
      <c r="M296" s="139"/>
      <c r="N296" s="78"/>
    </row>
    <row r="297" spans="1:14" s="79" customFormat="1" ht="30" customHeight="1" x14ac:dyDescent="0.45">
      <c r="A297" s="122">
        <v>45826</v>
      </c>
      <c r="B297" s="123" t="s">
        <v>401</v>
      </c>
      <c r="C297" s="97" t="s">
        <v>177</v>
      </c>
      <c r="D297" s="219" t="s">
        <v>406</v>
      </c>
      <c r="E297" s="220"/>
      <c r="F297" s="221"/>
      <c r="G297" s="129" t="s">
        <v>23</v>
      </c>
      <c r="H297" s="125" t="s">
        <v>111</v>
      </c>
      <c r="I297" s="143">
        <f>51496.85-I298-I299</f>
        <v>39892.080000000002</v>
      </c>
      <c r="J297" s="127"/>
      <c r="K297" s="102"/>
      <c r="L297" s="24"/>
      <c r="M297" s="119"/>
      <c r="N297" s="78"/>
    </row>
    <row r="298" spans="1:14" s="79" customFormat="1" ht="30" customHeight="1" x14ac:dyDescent="0.45">
      <c r="A298" s="122">
        <v>45826</v>
      </c>
      <c r="B298" s="123" t="s">
        <v>401</v>
      </c>
      <c r="C298" s="97" t="s">
        <v>177</v>
      </c>
      <c r="D298" s="219" t="s">
        <v>407</v>
      </c>
      <c r="E298" s="220"/>
      <c r="F298" s="221"/>
      <c r="G298" s="126" t="s">
        <v>23</v>
      </c>
      <c r="H298" s="125" t="s">
        <v>111</v>
      </c>
      <c r="I298" s="143">
        <f>559.64+315.6+4049.03+4085.15+1001.32</f>
        <v>10010.74</v>
      </c>
      <c r="J298" s="127"/>
      <c r="K298" s="117"/>
      <c r="L298" s="24"/>
      <c r="M298" s="119"/>
      <c r="N298" s="78"/>
    </row>
    <row r="299" spans="1:14" s="79" customFormat="1" ht="30" customHeight="1" x14ac:dyDescent="0.45">
      <c r="A299" s="122">
        <v>45826</v>
      </c>
      <c r="B299" s="123" t="s">
        <v>401</v>
      </c>
      <c r="C299" s="97" t="s">
        <v>177</v>
      </c>
      <c r="D299" s="219" t="s">
        <v>408</v>
      </c>
      <c r="E299" s="220"/>
      <c r="F299" s="221"/>
      <c r="G299" s="125" t="s">
        <v>23</v>
      </c>
      <c r="H299" s="125" t="s">
        <v>111</v>
      </c>
      <c r="I299" s="143">
        <v>1594.03</v>
      </c>
      <c r="J299" s="127"/>
      <c r="K299" s="117"/>
      <c r="L299" s="24"/>
      <c r="M299" s="119"/>
      <c r="N299" s="78"/>
    </row>
    <row r="300" spans="1:14" s="79" customFormat="1" ht="30" customHeight="1" x14ac:dyDescent="0.45">
      <c r="A300" s="122">
        <v>45826</v>
      </c>
      <c r="B300" s="123" t="s">
        <v>401</v>
      </c>
      <c r="C300" s="97" t="s">
        <v>155</v>
      </c>
      <c r="D300" s="219" t="s">
        <v>409</v>
      </c>
      <c r="E300" s="220"/>
      <c r="F300" s="221"/>
      <c r="G300" s="125" t="s">
        <v>23</v>
      </c>
      <c r="H300" s="125" t="s">
        <v>111</v>
      </c>
      <c r="I300" s="143">
        <f>99707.32-I301-I302</f>
        <v>89815.840000000011</v>
      </c>
      <c r="J300" s="127"/>
      <c r="K300" s="117"/>
      <c r="L300" s="24"/>
      <c r="M300" s="119"/>
      <c r="N300" s="78"/>
    </row>
    <row r="301" spans="1:14" s="79" customFormat="1" ht="30" customHeight="1" x14ac:dyDescent="0.45">
      <c r="A301" s="122">
        <v>45826</v>
      </c>
      <c r="B301" s="123" t="s">
        <v>401</v>
      </c>
      <c r="C301" s="97" t="s">
        <v>155</v>
      </c>
      <c r="D301" s="219" t="s">
        <v>410</v>
      </c>
      <c r="E301" s="220"/>
      <c r="F301" s="221"/>
      <c r="G301" s="125" t="s">
        <v>23</v>
      </c>
      <c r="H301" s="125" t="s">
        <v>111</v>
      </c>
      <c r="I301" s="143">
        <f>1052.55+495.65+3386.69+3095.71+909.26</f>
        <v>8939.8599999999988</v>
      </c>
      <c r="J301" s="127"/>
      <c r="K301" s="117"/>
      <c r="L301" s="24"/>
      <c r="M301" s="119"/>
      <c r="N301" s="78"/>
    </row>
    <row r="302" spans="1:14" s="79" customFormat="1" ht="30" customHeight="1" x14ac:dyDescent="0.45">
      <c r="A302" s="122">
        <v>45826</v>
      </c>
      <c r="B302" s="123" t="s">
        <v>401</v>
      </c>
      <c r="C302" s="97" t="s">
        <v>155</v>
      </c>
      <c r="D302" s="219" t="s">
        <v>411</v>
      </c>
      <c r="E302" s="220"/>
      <c r="F302" s="221"/>
      <c r="G302" s="125" t="s">
        <v>23</v>
      </c>
      <c r="H302" s="125" t="s">
        <v>111</v>
      </c>
      <c r="I302" s="143">
        <v>951.62</v>
      </c>
      <c r="J302" s="127"/>
      <c r="K302" s="117"/>
      <c r="L302" s="24"/>
      <c r="M302" s="119"/>
      <c r="N302" s="78"/>
    </row>
    <row r="303" spans="1:14" s="79" customFormat="1" ht="30" customHeight="1" x14ac:dyDescent="0.45">
      <c r="A303" s="122">
        <v>45826</v>
      </c>
      <c r="B303" s="123" t="s">
        <v>401</v>
      </c>
      <c r="C303" s="97" t="s">
        <v>178</v>
      </c>
      <c r="D303" s="219" t="s">
        <v>402</v>
      </c>
      <c r="E303" s="220"/>
      <c r="F303" s="221"/>
      <c r="G303" s="125" t="s">
        <v>23</v>
      </c>
      <c r="H303" s="126" t="s">
        <v>111</v>
      </c>
      <c r="I303" s="147">
        <v>1903.33</v>
      </c>
      <c r="J303" s="127"/>
      <c r="K303" s="141"/>
      <c r="L303" s="24"/>
      <c r="M303" s="142"/>
      <c r="N303" s="78"/>
    </row>
    <row r="304" spans="1:14" s="79" customFormat="1" ht="30" customHeight="1" x14ac:dyDescent="0.45">
      <c r="A304" s="122">
        <v>45826</v>
      </c>
      <c r="B304" s="123" t="s">
        <v>401</v>
      </c>
      <c r="C304" s="97" t="s">
        <v>178</v>
      </c>
      <c r="D304" s="219" t="s">
        <v>412</v>
      </c>
      <c r="E304" s="220"/>
      <c r="F304" s="221"/>
      <c r="G304" s="125" t="s">
        <v>23</v>
      </c>
      <c r="H304" s="125" t="s">
        <v>111</v>
      </c>
      <c r="I304" s="143">
        <f>84973.81-I305-I306</f>
        <v>77279.040000000008</v>
      </c>
      <c r="J304" s="127"/>
      <c r="K304" s="117"/>
      <c r="L304" s="24"/>
      <c r="M304" s="119"/>
      <c r="N304" s="78"/>
    </row>
    <row r="305" spans="1:14" s="79" customFormat="1" ht="30" customHeight="1" x14ac:dyDescent="0.45">
      <c r="A305" s="122">
        <v>45826</v>
      </c>
      <c r="B305" s="123" t="s">
        <v>401</v>
      </c>
      <c r="C305" s="97" t="s">
        <v>178</v>
      </c>
      <c r="D305" s="219" t="s">
        <v>413</v>
      </c>
      <c r="E305" s="220"/>
      <c r="F305" s="221"/>
      <c r="G305" s="125" t="s">
        <v>23</v>
      </c>
      <c r="H305" s="125" t="s">
        <v>111</v>
      </c>
      <c r="I305" s="144">
        <f>819.06+392.03+2471.89+2548.86+628.39</f>
        <v>6860.2300000000005</v>
      </c>
      <c r="J305" s="125"/>
      <c r="K305" s="117"/>
      <c r="L305" s="24"/>
      <c r="M305" s="119"/>
      <c r="N305" s="80"/>
    </row>
    <row r="306" spans="1:14" s="79" customFormat="1" ht="30" customHeight="1" x14ac:dyDescent="0.45">
      <c r="A306" s="122">
        <v>45826</v>
      </c>
      <c r="B306" s="123" t="s">
        <v>401</v>
      </c>
      <c r="C306" s="97" t="s">
        <v>178</v>
      </c>
      <c r="D306" s="219" t="s">
        <v>414</v>
      </c>
      <c r="E306" s="220"/>
      <c r="F306" s="221"/>
      <c r="G306" s="125" t="s">
        <v>23</v>
      </c>
      <c r="H306" s="125" t="s">
        <v>111</v>
      </c>
      <c r="I306" s="144">
        <v>834.54</v>
      </c>
      <c r="J306" s="125"/>
      <c r="K306" s="24"/>
      <c r="L306" s="24"/>
      <c r="M306" s="119"/>
      <c r="N306" s="80"/>
    </row>
    <row r="307" spans="1:14" s="79" customFormat="1" ht="30" customHeight="1" x14ac:dyDescent="0.45">
      <c r="A307" s="122">
        <v>45826</v>
      </c>
      <c r="B307" s="123" t="s">
        <v>415</v>
      </c>
      <c r="C307" s="97" t="s">
        <v>180</v>
      </c>
      <c r="D307" s="219" t="s">
        <v>179</v>
      </c>
      <c r="E307" s="220"/>
      <c r="F307" s="221"/>
      <c r="G307" s="125" t="s">
        <v>125</v>
      </c>
      <c r="H307" s="125" t="s">
        <v>114</v>
      </c>
      <c r="I307" s="144">
        <v>260.06</v>
      </c>
      <c r="J307" s="125"/>
      <c r="K307" s="24"/>
      <c r="L307" s="24"/>
      <c r="M307" s="119"/>
      <c r="N307" s="80"/>
    </row>
    <row r="308" spans="1:14" s="79" customFormat="1" ht="30" customHeight="1" x14ac:dyDescent="0.45">
      <c r="A308" s="122">
        <v>45826</v>
      </c>
      <c r="B308" s="123" t="s">
        <v>416</v>
      </c>
      <c r="C308" s="97" t="s">
        <v>180</v>
      </c>
      <c r="D308" s="219" t="s">
        <v>179</v>
      </c>
      <c r="E308" s="220"/>
      <c r="F308" s="221"/>
      <c r="G308" s="125" t="s">
        <v>125</v>
      </c>
      <c r="H308" s="125" t="s">
        <v>114</v>
      </c>
      <c r="I308" s="144">
        <v>200</v>
      </c>
      <c r="J308" s="125"/>
      <c r="K308" s="24"/>
      <c r="L308" s="24"/>
      <c r="M308" s="119"/>
      <c r="N308" s="80"/>
    </row>
    <row r="309" spans="1:14" s="79" customFormat="1" ht="30" customHeight="1" x14ac:dyDescent="0.45">
      <c r="A309" s="122">
        <v>45826</v>
      </c>
      <c r="B309" s="123" t="s">
        <v>417</v>
      </c>
      <c r="C309" s="97" t="s">
        <v>123</v>
      </c>
      <c r="D309" s="219" t="s">
        <v>124</v>
      </c>
      <c r="E309" s="220"/>
      <c r="F309" s="224"/>
      <c r="G309" s="125" t="s">
        <v>125</v>
      </c>
      <c r="H309" s="125" t="s">
        <v>126</v>
      </c>
      <c r="I309" s="143">
        <v>480</v>
      </c>
      <c r="J309" s="125"/>
      <c r="K309" s="24"/>
      <c r="L309" s="24"/>
      <c r="M309" s="119"/>
      <c r="N309" s="80"/>
    </row>
    <row r="310" spans="1:14" s="81" customFormat="1" ht="30" customHeight="1" x14ac:dyDescent="0.25">
      <c r="A310" s="122">
        <v>45826</v>
      </c>
      <c r="B310" s="123" t="s">
        <v>418</v>
      </c>
      <c r="C310" s="128" t="s">
        <v>98</v>
      </c>
      <c r="D310" s="219" t="s">
        <v>223</v>
      </c>
      <c r="E310" s="220"/>
      <c r="F310" s="221"/>
      <c r="G310" s="126" t="s">
        <v>132</v>
      </c>
      <c r="H310" s="125" t="s">
        <v>114</v>
      </c>
      <c r="I310" s="143">
        <v>1813.52</v>
      </c>
      <c r="J310" s="125"/>
      <c r="K310" s="54"/>
      <c r="L310" s="54"/>
      <c r="M310" s="119"/>
      <c r="N310" s="105"/>
    </row>
    <row r="311" spans="1:14" s="79" customFormat="1" ht="30" customHeight="1" x14ac:dyDescent="0.45">
      <c r="A311" s="122">
        <v>45826</v>
      </c>
      <c r="B311" s="123" t="s">
        <v>419</v>
      </c>
      <c r="C311" s="128" t="s">
        <v>98</v>
      </c>
      <c r="D311" s="219" t="s">
        <v>223</v>
      </c>
      <c r="E311" s="220"/>
      <c r="F311" s="221"/>
      <c r="G311" s="125" t="s">
        <v>132</v>
      </c>
      <c r="H311" s="125" t="s">
        <v>114</v>
      </c>
      <c r="I311" s="143">
        <v>3564.54</v>
      </c>
      <c r="J311" s="125"/>
      <c r="K311" s="24"/>
      <c r="L311" s="24"/>
      <c r="M311" s="119"/>
      <c r="N311" s="80"/>
    </row>
    <row r="312" spans="1:14" s="79" customFormat="1" ht="30" customHeight="1" x14ac:dyDescent="0.45">
      <c r="A312" s="122">
        <v>45826</v>
      </c>
      <c r="B312" s="123" t="s">
        <v>422</v>
      </c>
      <c r="C312" s="97" t="s">
        <v>152</v>
      </c>
      <c r="D312" s="219" t="s">
        <v>420</v>
      </c>
      <c r="E312" s="220"/>
      <c r="F312" s="221"/>
      <c r="G312" s="125" t="s">
        <v>23</v>
      </c>
      <c r="H312" s="126" t="s">
        <v>111</v>
      </c>
      <c r="I312" s="143">
        <f>1875.29-I313</f>
        <v>1794.05</v>
      </c>
      <c r="J312" s="125"/>
      <c r="K312" s="24"/>
      <c r="L312" s="24"/>
      <c r="M312" s="119"/>
      <c r="N312" s="80"/>
    </row>
    <row r="313" spans="1:14" s="81" customFormat="1" ht="30" customHeight="1" x14ac:dyDescent="0.25">
      <c r="A313" s="122">
        <v>45826</v>
      </c>
      <c r="B313" s="123" t="s">
        <v>422</v>
      </c>
      <c r="C313" s="97" t="s">
        <v>152</v>
      </c>
      <c r="D313" s="219" t="s">
        <v>421</v>
      </c>
      <c r="E313" s="220"/>
      <c r="F313" s="221"/>
      <c r="G313" s="125" t="s">
        <v>23</v>
      </c>
      <c r="H313" s="125" t="s">
        <v>111</v>
      </c>
      <c r="I313" s="143">
        <f>13.54+6.77+20.31+33.85+6.77</f>
        <v>81.239999999999995</v>
      </c>
      <c r="J313" s="127"/>
      <c r="K313" s="54"/>
      <c r="L313" s="54"/>
      <c r="M313" s="119"/>
      <c r="N313" s="105"/>
    </row>
    <row r="314" spans="1:14" s="79" customFormat="1" ht="60" customHeight="1" x14ac:dyDescent="0.45">
      <c r="A314" s="122">
        <v>45828</v>
      </c>
      <c r="B314" s="123" t="s">
        <v>423</v>
      </c>
      <c r="C314" s="128" t="s">
        <v>74</v>
      </c>
      <c r="D314" s="219" t="s">
        <v>143</v>
      </c>
      <c r="E314" s="220"/>
      <c r="F314" s="221"/>
      <c r="G314" s="125" t="s">
        <v>113</v>
      </c>
      <c r="H314" s="125" t="s">
        <v>114</v>
      </c>
      <c r="I314" s="143">
        <v>600</v>
      </c>
      <c r="J314" s="125"/>
      <c r="K314" s="24"/>
      <c r="L314" s="24"/>
      <c r="M314" s="119"/>
      <c r="N314" s="78"/>
    </row>
    <row r="315" spans="1:14" s="79" customFormat="1" ht="30" customHeight="1" x14ac:dyDescent="0.45">
      <c r="A315" s="122">
        <v>45828</v>
      </c>
      <c r="B315" s="123" t="s">
        <v>424</v>
      </c>
      <c r="C315" s="128" t="s">
        <v>90</v>
      </c>
      <c r="D315" s="219" t="s">
        <v>173</v>
      </c>
      <c r="E315" s="220"/>
      <c r="F315" s="221"/>
      <c r="G315" s="125" t="s">
        <v>132</v>
      </c>
      <c r="H315" s="126" t="s">
        <v>114</v>
      </c>
      <c r="I315" s="143">
        <v>795</v>
      </c>
      <c r="J315" s="125"/>
      <c r="K315" s="24"/>
      <c r="L315" s="24"/>
      <c r="M315" s="119"/>
      <c r="N315" s="78"/>
    </row>
    <row r="316" spans="1:14" s="79" customFormat="1" ht="30" customHeight="1" x14ac:dyDescent="0.45">
      <c r="A316" s="122">
        <v>45828</v>
      </c>
      <c r="B316" s="123" t="s">
        <v>425</v>
      </c>
      <c r="C316" s="128" t="s">
        <v>91</v>
      </c>
      <c r="D316" s="219" t="s">
        <v>214</v>
      </c>
      <c r="E316" s="220"/>
      <c r="F316" s="221"/>
      <c r="G316" s="125" t="s">
        <v>132</v>
      </c>
      <c r="H316" s="125" t="s">
        <v>114</v>
      </c>
      <c r="I316" s="148">
        <v>1670</v>
      </c>
      <c r="J316" s="125"/>
      <c r="K316" s="24"/>
      <c r="L316" s="24"/>
      <c r="M316" s="119"/>
      <c r="N316" s="78"/>
    </row>
    <row r="317" spans="1:14" s="79" customFormat="1" ht="30" customHeight="1" x14ac:dyDescent="0.45">
      <c r="A317" s="122">
        <v>45828</v>
      </c>
      <c r="B317" s="123" t="s">
        <v>245</v>
      </c>
      <c r="C317" s="97" t="s">
        <v>107</v>
      </c>
      <c r="D317" s="219" t="s">
        <v>223</v>
      </c>
      <c r="E317" s="220"/>
      <c r="F317" s="221"/>
      <c r="G317" s="125" t="s">
        <v>132</v>
      </c>
      <c r="H317" s="126" t="s">
        <v>114</v>
      </c>
      <c r="I317" s="143">
        <v>750</v>
      </c>
      <c r="J317" s="127"/>
      <c r="K317" s="24"/>
      <c r="L317" s="24"/>
      <c r="M317" s="119"/>
      <c r="N317" s="78"/>
    </row>
    <row r="318" spans="1:14" s="79" customFormat="1" ht="30" customHeight="1" x14ac:dyDescent="0.45">
      <c r="A318" s="122">
        <v>45828</v>
      </c>
      <c r="B318" s="123" t="s">
        <v>426</v>
      </c>
      <c r="C318" s="97" t="s">
        <v>52</v>
      </c>
      <c r="D318" s="219" t="s">
        <v>154</v>
      </c>
      <c r="E318" s="220"/>
      <c r="F318" s="221"/>
      <c r="G318" s="125" t="s">
        <v>125</v>
      </c>
      <c r="H318" s="126" t="s">
        <v>126</v>
      </c>
      <c r="I318" s="143">
        <v>4238.55</v>
      </c>
      <c r="J318" s="127"/>
      <c r="K318" s="24"/>
      <c r="L318" s="24"/>
      <c r="M318" s="119"/>
      <c r="N318" s="78"/>
    </row>
    <row r="319" spans="1:14" s="79" customFormat="1" ht="30" customHeight="1" x14ac:dyDescent="0.45">
      <c r="A319" s="122">
        <v>45828</v>
      </c>
      <c r="B319" s="123" t="s">
        <v>427</v>
      </c>
      <c r="C319" s="128" t="s">
        <v>232</v>
      </c>
      <c r="D319" s="219" t="s">
        <v>223</v>
      </c>
      <c r="E319" s="220"/>
      <c r="F319" s="221"/>
      <c r="G319" s="125" t="s">
        <v>132</v>
      </c>
      <c r="H319" s="125" t="s">
        <v>114</v>
      </c>
      <c r="I319" s="143">
        <v>6500</v>
      </c>
      <c r="J319" s="127"/>
      <c r="K319" s="24"/>
      <c r="L319" s="24"/>
      <c r="M319" s="119"/>
      <c r="N319" s="78"/>
    </row>
    <row r="320" spans="1:14" s="81" customFormat="1" ht="30" customHeight="1" x14ac:dyDescent="0.25">
      <c r="A320" s="122">
        <v>45828</v>
      </c>
      <c r="B320" s="123" t="s">
        <v>428</v>
      </c>
      <c r="C320" s="97" t="s">
        <v>44</v>
      </c>
      <c r="D320" s="219" t="s">
        <v>153</v>
      </c>
      <c r="E320" s="220"/>
      <c r="F320" s="221"/>
      <c r="G320" s="125" t="s">
        <v>142</v>
      </c>
      <c r="H320" s="126" t="s">
        <v>114</v>
      </c>
      <c r="I320" s="143">
        <v>1379.5</v>
      </c>
      <c r="J320" s="125"/>
      <c r="K320" s="54"/>
      <c r="L320" s="54"/>
      <c r="M320" s="119"/>
      <c r="N320" s="82"/>
    </row>
    <row r="321" spans="1:14" s="79" customFormat="1" ht="30" customHeight="1" x14ac:dyDescent="0.45">
      <c r="A321" s="122">
        <v>45828</v>
      </c>
      <c r="B321" s="123" t="s">
        <v>430</v>
      </c>
      <c r="C321" s="97" t="s">
        <v>429</v>
      </c>
      <c r="D321" s="219" t="s">
        <v>117</v>
      </c>
      <c r="E321" s="220"/>
      <c r="F321" s="221"/>
      <c r="G321" s="129" t="s">
        <v>116</v>
      </c>
      <c r="H321" s="125" t="s">
        <v>117</v>
      </c>
      <c r="I321" s="143">
        <v>614</v>
      </c>
      <c r="J321" s="125"/>
      <c r="K321" s="24"/>
      <c r="L321" s="24"/>
      <c r="M321" s="119"/>
      <c r="N321" s="78"/>
    </row>
    <row r="322" spans="1:14" s="109" customFormat="1" ht="30" customHeight="1" x14ac:dyDescent="0.65">
      <c r="A322" s="122">
        <v>45828</v>
      </c>
      <c r="B322" s="123" t="s">
        <v>431</v>
      </c>
      <c r="C322" s="128" t="s">
        <v>432</v>
      </c>
      <c r="D322" s="219" t="s">
        <v>194</v>
      </c>
      <c r="E322" s="220"/>
      <c r="F322" s="221"/>
      <c r="G322" s="126" t="s">
        <v>125</v>
      </c>
      <c r="H322" s="125" t="s">
        <v>119</v>
      </c>
      <c r="I322" s="143">
        <v>390</v>
      </c>
      <c r="J322" s="125"/>
      <c r="K322" s="24"/>
      <c r="L322" s="24"/>
      <c r="M322" s="110"/>
      <c r="N322" s="111"/>
    </row>
    <row r="323" spans="1:14" s="81" customFormat="1" ht="30" customHeight="1" x14ac:dyDescent="0.25">
      <c r="A323" s="122">
        <v>45831</v>
      </c>
      <c r="B323" s="123" t="s">
        <v>433</v>
      </c>
      <c r="C323" s="128" t="s">
        <v>75</v>
      </c>
      <c r="D323" s="219" t="s">
        <v>434</v>
      </c>
      <c r="E323" s="220"/>
      <c r="F323" s="221"/>
      <c r="G323" s="129" t="s">
        <v>132</v>
      </c>
      <c r="H323" s="125" t="s">
        <v>114</v>
      </c>
      <c r="I323" s="143">
        <v>1716.3</v>
      </c>
      <c r="J323" s="127"/>
      <c r="K323" s="54"/>
      <c r="L323" s="54"/>
      <c r="M323" s="119"/>
      <c r="N323" s="82"/>
    </row>
    <row r="324" spans="1:14" s="79" customFormat="1" ht="30" customHeight="1" x14ac:dyDescent="0.45">
      <c r="A324" s="122">
        <v>45831</v>
      </c>
      <c r="B324" s="123" t="s">
        <v>435</v>
      </c>
      <c r="C324" s="97" t="s">
        <v>226</v>
      </c>
      <c r="D324" s="219" t="s">
        <v>133</v>
      </c>
      <c r="E324" s="220"/>
      <c r="F324" s="221"/>
      <c r="G324" s="129" t="s">
        <v>23</v>
      </c>
      <c r="H324" s="125" t="s">
        <v>111</v>
      </c>
      <c r="I324" s="143">
        <v>117</v>
      </c>
      <c r="J324" s="125"/>
      <c r="K324" s="24"/>
      <c r="L324" s="24"/>
      <c r="M324" s="119"/>
      <c r="N324" s="78"/>
    </row>
    <row r="325" spans="1:14" s="79" customFormat="1" ht="30" customHeight="1" x14ac:dyDescent="0.45">
      <c r="A325" s="122">
        <v>45831</v>
      </c>
      <c r="B325" s="123" t="s">
        <v>436</v>
      </c>
      <c r="C325" s="97" t="s">
        <v>164</v>
      </c>
      <c r="D325" s="219" t="s">
        <v>117</v>
      </c>
      <c r="E325" s="220"/>
      <c r="F325" s="221"/>
      <c r="G325" s="125" t="s">
        <v>116</v>
      </c>
      <c r="H325" s="125" t="s">
        <v>117</v>
      </c>
      <c r="I325" s="144">
        <v>2420</v>
      </c>
      <c r="J325" s="125"/>
      <c r="K325" s="24"/>
      <c r="L325" s="24"/>
      <c r="M325" s="119"/>
      <c r="N325" s="78"/>
    </row>
    <row r="326" spans="1:14" s="79" customFormat="1" ht="30" customHeight="1" x14ac:dyDescent="0.45">
      <c r="A326" s="122">
        <v>45831</v>
      </c>
      <c r="B326" s="123" t="s">
        <v>437</v>
      </c>
      <c r="C326" s="97" t="s">
        <v>195</v>
      </c>
      <c r="D326" s="219" t="s">
        <v>117</v>
      </c>
      <c r="E326" s="220"/>
      <c r="F326" s="221"/>
      <c r="G326" s="129" t="s">
        <v>116</v>
      </c>
      <c r="H326" s="125" t="s">
        <v>117</v>
      </c>
      <c r="I326" s="148">
        <v>1199.1500000000001</v>
      </c>
      <c r="J326" s="127"/>
      <c r="K326" s="86"/>
      <c r="L326" s="86"/>
      <c r="M326" s="119"/>
      <c r="N326" s="78"/>
    </row>
    <row r="327" spans="1:14" s="79" customFormat="1" ht="30" customHeight="1" x14ac:dyDescent="0.45">
      <c r="A327" s="122">
        <v>45831</v>
      </c>
      <c r="B327" s="123" t="s">
        <v>438</v>
      </c>
      <c r="C327" s="97" t="s">
        <v>439</v>
      </c>
      <c r="D327" s="219" t="s">
        <v>165</v>
      </c>
      <c r="E327" s="220"/>
      <c r="F327" s="221"/>
      <c r="G327" s="129" t="s">
        <v>127</v>
      </c>
      <c r="H327" s="125" t="s">
        <v>128</v>
      </c>
      <c r="I327" s="143">
        <v>26697.58</v>
      </c>
      <c r="J327" s="127"/>
      <c r="K327" s="86"/>
      <c r="L327" s="86"/>
      <c r="M327" s="119"/>
      <c r="N327" s="78"/>
    </row>
    <row r="328" spans="1:14" s="79" customFormat="1" ht="30" customHeight="1" x14ac:dyDescent="0.45">
      <c r="A328" s="122">
        <v>45831</v>
      </c>
      <c r="B328" s="123" t="s">
        <v>441</v>
      </c>
      <c r="C328" s="97" t="s">
        <v>231</v>
      </c>
      <c r="D328" s="219" t="s">
        <v>440</v>
      </c>
      <c r="E328" s="220"/>
      <c r="F328" s="221"/>
      <c r="G328" s="125" t="s">
        <v>116</v>
      </c>
      <c r="H328" s="125" t="s">
        <v>117</v>
      </c>
      <c r="I328" s="144">
        <v>951.26</v>
      </c>
      <c r="J328" s="127"/>
      <c r="K328" s="86"/>
      <c r="L328" s="86"/>
      <c r="M328" s="119"/>
      <c r="N328" s="78"/>
    </row>
    <row r="329" spans="1:14" s="79" customFormat="1" ht="30" customHeight="1" x14ac:dyDescent="0.45">
      <c r="A329" s="122">
        <v>45833</v>
      </c>
      <c r="B329" s="123" t="s">
        <v>442</v>
      </c>
      <c r="C329" s="97" t="s">
        <v>149</v>
      </c>
      <c r="D329" s="219" t="s">
        <v>443</v>
      </c>
      <c r="E329" s="220"/>
      <c r="F329" s="221"/>
      <c r="G329" s="126" t="s">
        <v>23</v>
      </c>
      <c r="H329" s="125" t="s">
        <v>111</v>
      </c>
      <c r="I329" s="148"/>
      <c r="J329" s="127">
        <v>279.87</v>
      </c>
      <c r="K329" s="86"/>
      <c r="L329" s="86"/>
      <c r="M329" s="119"/>
      <c r="N329" s="78"/>
    </row>
    <row r="330" spans="1:14" s="79" customFormat="1" ht="30" customHeight="1" x14ac:dyDescent="0.45">
      <c r="A330" s="122">
        <v>45833</v>
      </c>
      <c r="B330" s="123" t="s">
        <v>442</v>
      </c>
      <c r="C330" s="97" t="s">
        <v>444</v>
      </c>
      <c r="D330" s="219" t="s">
        <v>112</v>
      </c>
      <c r="E330" s="220"/>
      <c r="F330" s="221"/>
      <c r="G330" s="125" t="s">
        <v>23</v>
      </c>
      <c r="H330" s="126" t="s">
        <v>111</v>
      </c>
      <c r="I330" s="143">
        <v>5220.1000000000004</v>
      </c>
      <c r="J330" s="127"/>
      <c r="K330" s="86"/>
      <c r="L330" s="86"/>
      <c r="M330" s="119"/>
      <c r="N330" s="78"/>
    </row>
    <row r="331" spans="1:14" s="79" customFormat="1" ht="30" customHeight="1" x14ac:dyDescent="0.45">
      <c r="A331" s="122">
        <v>45833</v>
      </c>
      <c r="B331" s="123" t="s">
        <v>445</v>
      </c>
      <c r="C331" s="128" t="s">
        <v>226</v>
      </c>
      <c r="D331" s="219" t="s">
        <v>133</v>
      </c>
      <c r="E331" s="220"/>
      <c r="F331" s="221"/>
      <c r="G331" s="125" t="s">
        <v>23</v>
      </c>
      <c r="H331" s="126" t="s">
        <v>111</v>
      </c>
      <c r="I331" s="144">
        <v>3588</v>
      </c>
      <c r="J331" s="127"/>
      <c r="K331" s="86"/>
      <c r="L331" s="86"/>
      <c r="M331" s="119"/>
      <c r="N331" s="78"/>
    </row>
    <row r="332" spans="1:14" s="81" customFormat="1" ht="30" customHeight="1" x14ac:dyDescent="0.25">
      <c r="A332" s="122">
        <v>45833</v>
      </c>
      <c r="B332" s="123" t="s">
        <v>446</v>
      </c>
      <c r="C332" s="128" t="s">
        <v>216</v>
      </c>
      <c r="D332" s="219" t="s">
        <v>133</v>
      </c>
      <c r="E332" s="220"/>
      <c r="F332" s="221"/>
      <c r="G332" s="126" t="s">
        <v>23</v>
      </c>
      <c r="H332" s="126" t="s">
        <v>111</v>
      </c>
      <c r="I332" s="149">
        <v>1435.2</v>
      </c>
      <c r="J332" s="127"/>
      <c r="K332" s="112"/>
      <c r="L332" s="112"/>
      <c r="M332" s="119"/>
      <c r="N332" s="82"/>
    </row>
    <row r="333" spans="1:14" s="79" customFormat="1" ht="30" customHeight="1" x14ac:dyDescent="0.45">
      <c r="A333" s="122">
        <v>45833</v>
      </c>
      <c r="B333" s="123" t="s">
        <v>447</v>
      </c>
      <c r="C333" s="97" t="s">
        <v>227</v>
      </c>
      <c r="D333" s="219" t="s">
        <v>133</v>
      </c>
      <c r="E333" s="220"/>
      <c r="F333" s="221"/>
      <c r="G333" s="126" t="s">
        <v>23</v>
      </c>
      <c r="H333" s="126" t="s">
        <v>111</v>
      </c>
      <c r="I333" s="148">
        <v>543.6</v>
      </c>
      <c r="J333" s="127"/>
      <c r="K333" s="86"/>
      <c r="L333" s="86"/>
      <c r="M333" s="119"/>
      <c r="N333" s="78"/>
    </row>
    <row r="334" spans="1:14" s="79" customFormat="1" ht="30" customHeight="1" x14ac:dyDescent="0.45">
      <c r="A334" s="122">
        <v>45834</v>
      </c>
      <c r="B334" s="123" t="s">
        <v>448</v>
      </c>
      <c r="C334" s="97" t="s">
        <v>46</v>
      </c>
      <c r="D334" s="219" t="s">
        <v>115</v>
      </c>
      <c r="E334" s="220"/>
      <c r="F334" s="221"/>
      <c r="G334" s="126" t="s">
        <v>116</v>
      </c>
      <c r="H334" s="126" t="s">
        <v>117</v>
      </c>
      <c r="I334" s="143">
        <v>148.4</v>
      </c>
      <c r="J334" s="127"/>
      <c r="K334" s="86"/>
      <c r="L334" s="86"/>
      <c r="M334" s="119"/>
      <c r="N334" s="78"/>
    </row>
    <row r="335" spans="1:14" s="79" customFormat="1" ht="30" customHeight="1" x14ac:dyDescent="0.45">
      <c r="A335" s="122">
        <v>45834</v>
      </c>
      <c r="B335" s="123" t="s">
        <v>455</v>
      </c>
      <c r="C335" s="97" t="s">
        <v>226</v>
      </c>
      <c r="D335" s="219" t="s">
        <v>133</v>
      </c>
      <c r="E335" s="220"/>
      <c r="F335" s="221"/>
      <c r="G335" s="126" t="s">
        <v>23</v>
      </c>
      <c r="H335" s="126" t="s">
        <v>111</v>
      </c>
      <c r="I335" s="143">
        <v>338</v>
      </c>
      <c r="J335" s="127"/>
      <c r="K335" s="86"/>
      <c r="L335" s="86"/>
      <c r="M335" s="119"/>
      <c r="N335" s="78"/>
    </row>
    <row r="336" spans="1:14" s="81" customFormat="1" ht="30" customHeight="1" x14ac:dyDescent="0.25">
      <c r="A336" s="122">
        <v>45834</v>
      </c>
      <c r="B336" s="123" t="s">
        <v>449</v>
      </c>
      <c r="C336" s="128" t="s">
        <v>450</v>
      </c>
      <c r="D336" s="219" t="s">
        <v>451</v>
      </c>
      <c r="E336" s="220"/>
      <c r="F336" s="221"/>
      <c r="G336" s="126" t="s">
        <v>116</v>
      </c>
      <c r="H336" s="126" t="s">
        <v>126</v>
      </c>
      <c r="I336" s="143">
        <v>850</v>
      </c>
      <c r="J336" s="127"/>
      <c r="K336" s="112"/>
      <c r="L336" s="112"/>
      <c r="M336" s="119"/>
      <c r="N336" s="82"/>
    </row>
    <row r="337" spans="1:14" s="79" customFormat="1" ht="30" customHeight="1" x14ac:dyDescent="0.45">
      <c r="A337" s="122">
        <v>45834</v>
      </c>
      <c r="B337" s="123" t="s">
        <v>452</v>
      </c>
      <c r="C337" s="97" t="s">
        <v>450</v>
      </c>
      <c r="D337" s="219" t="s">
        <v>451</v>
      </c>
      <c r="E337" s="220"/>
      <c r="F337" s="221"/>
      <c r="G337" s="126" t="s">
        <v>116</v>
      </c>
      <c r="H337" s="126" t="s">
        <v>126</v>
      </c>
      <c r="I337" s="144">
        <v>850</v>
      </c>
      <c r="J337" s="127"/>
      <c r="K337" s="86"/>
      <c r="L337" s="86"/>
      <c r="M337" s="119"/>
      <c r="N337" s="78"/>
    </row>
    <row r="338" spans="1:14" s="81" customFormat="1" ht="30" customHeight="1" x14ac:dyDescent="0.25">
      <c r="A338" s="122">
        <v>45834</v>
      </c>
      <c r="B338" s="123" t="s">
        <v>453</v>
      </c>
      <c r="C338" s="97" t="s">
        <v>450</v>
      </c>
      <c r="D338" s="219" t="s">
        <v>451</v>
      </c>
      <c r="E338" s="220"/>
      <c r="F338" s="221"/>
      <c r="G338" s="125" t="s">
        <v>116</v>
      </c>
      <c r="H338" s="126" t="s">
        <v>126</v>
      </c>
      <c r="I338" s="148">
        <v>850</v>
      </c>
      <c r="J338" s="127"/>
      <c r="K338" s="112"/>
      <c r="L338" s="112"/>
      <c r="M338" s="119"/>
      <c r="N338" s="82"/>
    </row>
    <row r="339" spans="1:14" s="81" customFormat="1" ht="30" customHeight="1" x14ac:dyDescent="0.25">
      <c r="A339" s="122">
        <v>45834</v>
      </c>
      <c r="B339" s="123" t="s">
        <v>454</v>
      </c>
      <c r="C339" s="128" t="s">
        <v>450</v>
      </c>
      <c r="D339" s="219" t="s">
        <v>451</v>
      </c>
      <c r="E339" s="220"/>
      <c r="F339" s="221"/>
      <c r="G339" s="129" t="s">
        <v>116</v>
      </c>
      <c r="H339" s="126" t="s">
        <v>126</v>
      </c>
      <c r="I339" s="143">
        <v>850</v>
      </c>
      <c r="J339" s="125"/>
      <c r="K339" s="112"/>
      <c r="L339" s="112"/>
      <c r="M339" s="119"/>
      <c r="N339" s="82"/>
    </row>
    <row r="340" spans="1:14" s="79" customFormat="1" ht="30" customHeight="1" x14ac:dyDescent="0.45">
      <c r="A340" s="122">
        <v>45835</v>
      </c>
      <c r="B340" s="123" t="s">
        <v>456</v>
      </c>
      <c r="C340" s="97" t="s">
        <v>149</v>
      </c>
      <c r="D340" s="219" t="s">
        <v>84</v>
      </c>
      <c r="E340" s="220"/>
      <c r="F340" s="221"/>
      <c r="G340" s="126" t="s">
        <v>116</v>
      </c>
      <c r="H340" s="123" t="s">
        <v>159</v>
      </c>
      <c r="I340" s="148"/>
      <c r="J340" s="135">
        <f>1568.86-J341</f>
        <v>574.39999999999986</v>
      </c>
      <c r="K340" s="86"/>
      <c r="L340" s="86"/>
      <c r="M340" s="119"/>
      <c r="N340" s="78"/>
    </row>
    <row r="341" spans="1:14" s="79" customFormat="1" ht="30" customHeight="1" x14ac:dyDescent="0.45">
      <c r="A341" s="122">
        <v>45835</v>
      </c>
      <c r="B341" s="123" t="s">
        <v>456</v>
      </c>
      <c r="C341" s="97" t="s">
        <v>149</v>
      </c>
      <c r="D341" s="219" t="s">
        <v>86</v>
      </c>
      <c r="E341" s="220"/>
      <c r="F341" s="221"/>
      <c r="G341" s="126" t="s">
        <v>116</v>
      </c>
      <c r="H341" s="123" t="s">
        <v>117</v>
      </c>
      <c r="I341" s="148"/>
      <c r="J341" s="135">
        <f>570.42+134.71+289.33</f>
        <v>994.46</v>
      </c>
      <c r="K341" s="86"/>
      <c r="L341" s="86"/>
      <c r="M341" s="119"/>
      <c r="N341" s="78"/>
    </row>
    <row r="342" spans="1:14" s="81" customFormat="1" ht="30" customHeight="1" x14ac:dyDescent="0.25">
      <c r="A342" s="122">
        <v>45835</v>
      </c>
      <c r="B342" s="123" t="s">
        <v>456</v>
      </c>
      <c r="C342" s="128" t="s">
        <v>21</v>
      </c>
      <c r="D342" s="219" t="s">
        <v>162</v>
      </c>
      <c r="E342" s="220"/>
      <c r="F342" s="221"/>
      <c r="G342" s="126" t="s">
        <v>23</v>
      </c>
      <c r="H342" s="126" t="s">
        <v>111</v>
      </c>
      <c r="I342" s="143">
        <v>65112.88</v>
      </c>
      <c r="J342" s="127"/>
      <c r="K342" s="112"/>
      <c r="L342" s="112"/>
      <c r="M342" s="119"/>
      <c r="N342" s="82"/>
    </row>
    <row r="343" spans="1:14" s="81" customFormat="1" ht="30" customHeight="1" x14ac:dyDescent="0.25">
      <c r="A343" s="122">
        <v>45835</v>
      </c>
      <c r="B343" s="123" t="s">
        <v>456</v>
      </c>
      <c r="C343" s="97" t="s">
        <v>149</v>
      </c>
      <c r="D343" s="219" t="s">
        <v>479</v>
      </c>
      <c r="E343" s="220"/>
      <c r="F343" s="221"/>
      <c r="G343" s="126" t="s">
        <v>116</v>
      </c>
      <c r="H343" s="123" t="s">
        <v>117</v>
      </c>
      <c r="I343" s="150">
        <v>0.01</v>
      </c>
      <c r="J343" s="127"/>
      <c r="K343" s="112"/>
      <c r="L343" s="112"/>
      <c r="M343" s="140"/>
      <c r="N343" s="82"/>
    </row>
    <row r="344" spans="1:14" s="81" customFormat="1" ht="30" customHeight="1" x14ac:dyDescent="0.25">
      <c r="A344" s="122">
        <v>45835</v>
      </c>
      <c r="B344" s="123" t="s">
        <v>456</v>
      </c>
      <c r="C344" s="97" t="s">
        <v>149</v>
      </c>
      <c r="D344" s="219" t="s">
        <v>480</v>
      </c>
      <c r="E344" s="220"/>
      <c r="F344" s="221"/>
      <c r="G344" s="126" t="s">
        <v>23</v>
      </c>
      <c r="H344" s="123" t="s">
        <v>111</v>
      </c>
      <c r="I344" s="150">
        <v>30</v>
      </c>
      <c r="J344" s="127"/>
      <c r="K344" s="112"/>
      <c r="L344" s="112"/>
      <c r="M344" s="140"/>
      <c r="N344" s="82"/>
    </row>
    <row r="345" spans="1:14" s="79" customFormat="1" ht="30" customHeight="1" x14ac:dyDescent="0.45">
      <c r="A345" s="122">
        <v>45835</v>
      </c>
      <c r="B345" s="123" t="s">
        <v>456</v>
      </c>
      <c r="C345" s="128" t="s">
        <v>149</v>
      </c>
      <c r="D345" s="219" t="s">
        <v>457</v>
      </c>
      <c r="E345" s="220"/>
      <c r="F345" s="221"/>
      <c r="G345" s="126" t="s">
        <v>23</v>
      </c>
      <c r="H345" s="126" t="s">
        <v>111</v>
      </c>
      <c r="I345" s="151">
        <v>1589.66</v>
      </c>
      <c r="J345" s="127"/>
      <c r="K345" s="86"/>
      <c r="L345" s="86"/>
      <c r="M345" s="119"/>
      <c r="N345" s="78"/>
    </row>
    <row r="346" spans="1:14" s="79" customFormat="1" ht="30" customHeight="1" x14ac:dyDescent="0.45">
      <c r="A346" s="122">
        <v>45835</v>
      </c>
      <c r="B346" s="123" t="s">
        <v>456</v>
      </c>
      <c r="C346" s="97" t="s">
        <v>149</v>
      </c>
      <c r="D346" s="219" t="s">
        <v>470</v>
      </c>
      <c r="E346" s="220"/>
      <c r="F346" s="221"/>
      <c r="G346" s="125" t="s">
        <v>127</v>
      </c>
      <c r="H346" s="126" t="s">
        <v>160</v>
      </c>
      <c r="I346" s="144">
        <v>37800</v>
      </c>
      <c r="J346" s="137"/>
      <c r="K346" s="86"/>
      <c r="L346" s="86"/>
      <c r="M346" s="119"/>
      <c r="N346" s="78"/>
    </row>
    <row r="347" spans="1:14" s="79" customFormat="1" ht="30" customHeight="1" x14ac:dyDescent="0.45">
      <c r="A347" s="122">
        <v>45835</v>
      </c>
      <c r="B347" s="123" t="s">
        <v>456</v>
      </c>
      <c r="C347" s="97" t="s">
        <v>149</v>
      </c>
      <c r="D347" s="219" t="s">
        <v>469</v>
      </c>
      <c r="E347" s="220"/>
      <c r="F347" s="221"/>
      <c r="G347" s="125" t="s">
        <v>122</v>
      </c>
      <c r="H347" s="126" t="s">
        <v>160</v>
      </c>
      <c r="I347" s="144">
        <v>123075</v>
      </c>
      <c r="J347" s="127"/>
      <c r="K347" s="86"/>
      <c r="L347" s="86"/>
      <c r="M347" s="119"/>
      <c r="N347" s="78"/>
    </row>
    <row r="348" spans="1:14" s="79" customFormat="1" ht="30" customHeight="1" x14ac:dyDescent="0.45">
      <c r="A348" s="122">
        <v>45835</v>
      </c>
      <c r="B348" s="123" t="s">
        <v>456</v>
      </c>
      <c r="C348" s="97" t="s">
        <v>149</v>
      </c>
      <c r="D348" s="219" t="s">
        <v>468</v>
      </c>
      <c r="E348" s="220"/>
      <c r="F348" s="221"/>
      <c r="G348" s="125" t="s">
        <v>122</v>
      </c>
      <c r="H348" s="126" t="s">
        <v>29</v>
      </c>
      <c r="I348" s="144">
        <v>67725</v>
      </c>
      <c r="J348" s="127"/>
      <c r="K348" s="86"/>
      <c r="L348" s="86"/>
      <c r="M348" s="119"/>
      <c r="N348" s="78"/>
    </row>
    <row r="349" spans="1:14" s="79" customFormat="1" ht="30" customHeight="1" x14ac:dyDescent="0.45">
      <c r="A349" s="122">
        <v>45835</v>
      </c>
      <c r="B349" s="123" t="s">
        <v>456</v>
      </c>
      <c r="C349" s="97" t="s">
        <v>149</v>
      </c>
      <c r="D349" s="219" t="s">
        <v>467</v>
      </c>
      <c r="E349" s="220"/>
      <c r="F349" s="221"/>
      <c r="G349" s="126" t="s">
        <v>122</v>
      </c>
      <c r="H349" s="126" t="s">
        <v>114</v>
      </c>
      <c r="I349" s="144">
        <v>81783.960000000006</v>
      </c>
      <c r="J349" s="127"/>
      <c r="K349" s="86"/>
      <c r="L349" s="86"/>
      <c r="M349" s="119"/>
      <c r="N349" s="78"/>
    </row>
    <row r="350" spans="1:14" s="79" customFormat="1" ht="30" customHeight="1" x14ac:dyDescent="0.45">
      <c r="A350" s="122">
        <v>45835</v>
      </c>
      <c r="B350" s="123" t="s">
        <v>456</v>
      </c>
      <c r="C350" s="97" t="s">
        <v>149</v>
      </c>
      <c r="D350" s="219" t="s">
        <v>466</v>
      </c>
      <c r="E350" s="220"/>
      <c r="F350" s="221"/>
      <c r="G350" s="126" t="s">
        <v>122</v>
      </c>
      <c r="H350" s="126" t="s">
        <v>29</v>
      </c>
      <c r="I350" s="144">
        <v>480.7</v>
      </c>
      <c r="J350" s="127"/>
      <c r="K350" s="86"/>
      <c r="L350" s="86"/>
      <c r="M350" s="119"/>
      <c r="N350" s="78"/>
    </row>
    <row r="351" spans="1:14" s="79" customFormat="1" ht="30" customHeight="1" x14ac:dyDescent="0.45">
      <c r="A351" s="122">
        <v>45835</v>
      </c>
      <c r="B351" s="123" t="s">
        <v>456</v>
      </c>
      <c r="C351" s="97" t="s">
        <v>149</v>
      </c>
      <c r="D351" s="219" t="s">
        <v>465</v>
      </c>
      <c r="E351" s="220"/>
      <c r="F351" s="221"/>
      <c r="G351" s="125" t="s">
        <v>122</v>
      </c>
      <c r="H351" s="126" t="s">
        <v>114</v>
      </c>
      <c r="I351" s="144">
        <v>56020.46</v>
      </c>
      <c r="J351" s="127"/>
      <c r="K351" s="86"/>
      <c r="L351" s="86"/>
      <c r="M351" s="119"/>
      <c r="N351" s="78"/>
    </row>
    <row r="352" spans="1:14" s="79" customFormat="1" ht="30" customHeight="1" x14ac:dyDescent="0.45">
      <c r="A352" s="122">
        <v>45835</v>
      </c>
      <c r="B352" s="123" t="s">
        <v>456</v>
      </c>
      <c r="C352" s="97" t="s">
        <v>149</v>
      </c>
      <c r="D352" s="219" t="s">
        <v>464</v>
      </c>
      <c r="E352" s="220"/>
      <c r="F352" s="221"/>
      <c r="G352" s="126" t="s">
        <v>122</v>
      </c>
      <c r="H352" s="126" t="s">
        <v>29</v>
      </c>
      <c r="I352" s="144">
        <v>175</v>
      </c>
      <c r="J352" s="127"/>
      <c r="K352" s="86"/>
      <c r="L352" s="86"/>
      <c r="M352" s="119"/>
      <c r="N352" s="78"/>
    </row>
    <row r="353" spans="1:14" s="79" customFormat="1" ht="30" customHeight="1" x14ac:dyDescent="0.45">
      <c r="A353" s="122">
        <v>45835</v>
      </c>
      <c r="B353" s="123" t="s">
        <v>456</v>
      </c>
      <c r="C353" s="97" t="s">
        <v>149</v>
      </c>
      <c r="D353" s="219" t="s">
        <v>463</v>
      </c>
      <c r="E353" s="220"/>
      <c r="F353" s="221"/>
      <c r="G353" s="126" t="s">
        <v>122</v>
      </c>
      <c r="H353" s="126" t="s">
        <v>114</v>
      </c>
      <c r="I353" s="144">
        <v>4785</v>
      </c>
      <c r="J353" s="127"/>
      <c r="K353" s="86"/>
      <c r="L353" s="86"/>
      <c r="M353" s="119"/>
      <c r="N353" s="78"/>
    </row>
    <row r="354" spans="1:14" s="79" customFormat="1" ht="30" customHeight="1" x14ac:dyDescent="0.45">
      <c r="A354" s="122">
        <v>45835</v>
      </c>
      <c r="B354" s="123" t="s">
        <v>456</v>
      </c>
      <c r="C354" s="97" t="s">
        <v>149</v>
      </c>
      <c r="D354" s="219" t="s">
        <v>462</v>
      </c>
      <c r="E354" s="220"/>
      <c r="F354" s="221"/>
      <c r="G354" s="126" t="s">
        <v>142</v>
      </c>
      <c r="H354" s="126" t="s">
        <v>114</v>
      </c>
      <c r="I354" s="144">
        <v>543.25</v>
      </c>
      <c r="J354" s="127"/>
      <c r="K354" s="86"/>
      <c r="L354" s="86"/>
      <c r="M354" s="140"/>
      <c r="N354" s="78"/>
    </row>
    <row r="355" spans="1:14" s="79" customFormat="1" ht="30" customHeight="1" x14ac:dyDescent="0.45">
      <c r="A355" s="122">
        <v>45835</v>
      </c>
      <c r="B355" s="123" t="s">
        <v>456</v>
      </c>
      <c r="C355" s="97" t="s">
        <v>149</v>
      </c>
      <c r="D355" s="219" t="s">
        <v>461</v>
      </c>
      <c r="E355" s="220"/>
      <c r="F355" s="221"/>
      <c r="G355" s="126" t="s">
        <v>142</v>
      </c>
      <c r="H355" s="126" t="s">
        <v>114</v>
      </c>
      <c r="I355" s="144">
        <v>3646.36</v>
      </c>
      <c r="J355" s="127"/>
      <c r="K355" s="86"/>
      <c r="L355" s="86"/>
      <c r="M355" s="119"/>
      <c r="N355" s="78"/>
    </row>
    <row r="356" spans="1:14" s="79" customFormat="1" ht="30" customHeight="1" x14ac:dyDescent="0.45">
      <c r="A356" s="122">
        <v>45835</v>
      </c>
      <c r="B356" s="123" t="s">
        <v>456</v>
      </c>
      <c r="C356" s="97" t="s">
        <v>149</v>
      </c>
      <c r="D356" s="219" t="s">
        <v>460</v>
      </c>
      <c r="E356" s="220"/>
      <c r="F356" s="221"/>
      <c r="G356" s="125" t="s">
        <v>142</v>
      </c>
      <c r="H356" s="125" t="s">
        <v>114</v>
      </c>
      <c r="I356" s="144">
        <v>3646.36</v>
      </c>
      <c r="J356" s="127"/>
      <c r="K356" s="86"/>
      <c r="L356" s="86"/>
      <c r="M356" s="119"/>
      <c r="N356" s="78"/>
    </row>
    <row r="357" spans="1:14" s="81" customFormat="1" ht="30" customHeight="1" x14ac:dyDescent="0.25">
      <c r="A357" s="122">
        <v>45835</v>
      </c>
      <c r="B357" s="123" t="s">
        <v>456</v>
      </c>
      <c r="C357" s="128" t="s">
        <v>149</v>
      </c>
      <c r="D357" s="219" t="s">
        <v>459</v>
      </c>
      <c r="E357" s="220"/>
      <c r="F357" s="221"/>
      <c r="G357" s="126" t="s">
        <v>132</v>
      </c>
      <c r="H357" s="123" t="s">
        <v>114</v>
      </c>
      <c r="I357" s="144">
        <v>3646.36</v>
      </c>
      <c r="J357" s="127"/>
      <c r="K357" s="112"/>
      <c r="L357" s="112"/>
      <c r="M357" s="119"/>
      <c r="N357" s="82"/>
    </row>
    <row r="358" spans="1:14" s="109" customFormat="1" ht="30" customHeight="1" x14ac:dyDescent="0.65">
      <c r="A358" s="122">
        <v>45835</v>
      </c>
      <c r="B358" s="123" t="s">
        <v>456</v>
      </c>
      <c r="C358" s="97" t="s">
        <v>149</v>
      </c>
      <c r="D358" s="219" t="s">
        <v>458</v>
      </c>
      <c r="E358" s="220"/>
      <c r="F358" s="221"/>
      <c r="G358" s="126" t="s">
        <v>132</v>
      </c>
      <c r="H358" s="123" t="s">
        <v>114</v>
      </c>
      <c r="I358" s="144">
        <v>3660.3</v>
      </c>
      <c r="J358" s="127"/>
      <c r="K358" s="86"/>
      <c r="L358" s="86"/>
      <c r="M358" s="110"/>
      <c r="N358" s="111"/>
    </row>
    <row r="359" spans="1:14" s="81" customFormat="1" ht="30" customHeight="1" x14ac:dyDescent="0.25">
      <c r="A359" s="122">
        <v>45835</v>
      </c>
      <c r="B359" s="123" t="s">
        <v>456</v>
      </c>
      <c r="C359" s="128" t="s">
        <v>161</v>
      </c>
      <c r="D359" s="219" t="s">
        <v>471</v>
      </c>
      <c r="E359" s="220"/>
      <c r="F359" s="221"/>
      <c r="G359" s="126" t="s">
        <v>127</v>
      </c>
      <c r="H359" s="123" t="s">
        <v>128</v>
      </c>
      <c r="I359" s="144">
        <v>22634.33</v>
      </c>
      <c r="J359" s="127"/>
      <c r="K359" s="112"/>
      <c r="L359" s="112"/>
      <c r="M359" s="119"/>
      <c r="N359" s="82"/>
    </row>
    <row r="360" spans="1:14" s="79" customFormat="1" ht="30" customHeight="1" x14ac:dyDescent="0.45">
      <c r="A360" s="122">
        <v>45835</v>
      </c>
      <c r="B360" s="123" t="s">
        <v>456</v>
      </c>
      <c r="C360" s="97" t="s">
        <v>161</v>
      </c>
      <c r="D360" s="219" t="s">
        <v>472</v>
      </c>
      <c r="E360" s="220"/>
      <c r="F360" s="221"/>
      <c r="G360" s="126" t="s">
        <v>127</v>
      </c>
      <c r="H360" s="123" t="s">
        <v>128</v>
      </c>
      <c r="I360" s="144">
        <v>215.22</v>
      </c>
      <c r="J360" s="127"/>
      <c r="K360" s="86"/>
      <c r="L360" s="86"/>
      <c r="M360" s="119"/>
      <c r="N360" s="78"/>
    </row>
    <row r="361" spans="1:14" s="79" customFormat="1" ht="30" customHeight="1" x14ac:dyDescent="0.45">
      <c r="A361" s="122">
        <v>45835</v>
      </c>
      <c r="B361" s="123" t="s">
        <v>456</v>
      </c>
      <c r="C361" s="97" t="s">
        <v>161</v>
      </c>
      <c r="D361" s="219" t="s">
        <v>473</v>
      </c>
      <c r="E361" s="220"/>
      <c r="F361" s="221"/>
      <c r="G361" s="126" t="s">
        <v>116</v>
      </c>
      <c r="H361" s="123" t="s">
        <v>117</v>
      </c>
      <c r="I361" s="144">
        <v>326301.42</v>
      </c>
      <c r="J361" s="127"/>
      <c r="K361" s="86"/>
      <c r="L361" s="86"/>
      <c r="M361" s="119"/>
      <c r="N361" s="78"/>
    </row>
    <row r="362" spans="1:14" s="79" customFormat="1" ht="30" customHeight="1" x14ac:dyDescent="0.45">
      <c r="A362" s="122">
        <v>45835</v>
      </c>
      <c r="B362" s="123" t="s">
        <v>456</v>
      </c>
      <c r="C362" s="97" t="s">
        <v>161</v>
      </c>
      <c r="D362" s="219" t="s">
        <v>474</v>
      </c>
      <c r="E362" s="220"/>
      <c r="F362" s="221"/>
      <c r="G362" s="126" t="s">
        <v>116</v>
      </c>
      <c r="H362" s="123" t="s">
        <v>159</v>
      </c>
      <c r="I362" s="144">
        <v>120626.71</v>
      </c>
      <c r="J362" s="127"/>
      <c r="K362" s="86"/>
      <c r="L362" s="86"/>
      <c r="M362" s="119"/>
      <c r="N362" s="78"/>
    </row>
    <row r="363" spans="1:14" s="79" customFormat="1" ht="30" customHeight="1" x14ac:dyDescent="0.45">
      <c r="A363" s="122">
        <v>45835</v>
      </c>
      <c r="B363" s="123" t="s">
        <v>456</v>
      </c>
      <c r="C363" s="97" t="s">
        <v>161</v>
      </c>
      <c r="D363" s="219" t="s">
        <v>475</v>
      </c>
      <c r="E363" s="220"/>
      <c r="F363" s="221"/>
      <c r="G363" s="126" t="s">
        <v>116</v>
      </c>
      <c r="H363" s="123" t="s">
        <v>160</v>
      </c>
      <c r="I363" s="144">
        <v>8300.98</v>
      </c>
      <c r="J363" s="127"/>
      <c r="K363" s="86"/>
      <c r="L363" s="86"/>
      <c r="M363" s="119"/>
      <c r="N363" s="78"/>
    </row>
    <row r="364" spans="1:14" s="79" customFormat="1" ht="30" customHeight="1" x14ac:dyDescent="0.45">
      <c r="A364" s="122">
        <v>45835</v>
      </c>
      <c r="B364" s="123" t="s">
        <v>456</v>
      </c>
      <c r="C364" s="97" t="s">
        <v>161</v>
      </c>
      <c r="D364" s="219" t="s">
        <v>476</v>
      </c>
      <c r="E364" s="220"/>
      <c r="F364" s="221"/>
      <c r="G364" s="126" t="s">
        <v>127</v>
      </c>
      <c r="H364" s="123" t="s">
        <v>128</v>
      </c>
      <c r="I364" s="144">
        <v>6796.71</v>
      </c>
      <c r="J364" s="127"/>
      <c r="K364" s="86"/>
      <c r="L364" s="86"/>
      <c r="M364" s="119"/>
      <c r="N364" s="78"/>
    </row>
    <row r="365" spans="1:14" s="79" customFormat="1" ht="30" customHeight="1" x14ac:dyDescent="0.45">
      <c r="A365" s="122">
        <v>45835</v>
      </c>
      <c r="B365" s="123" t="s">
        <v>456</v>
      </c>
      <c r="C365" s="97" t="s">
        <v>161</v>
      </c>
      <c r="D365" s="219" t="s">
        <v>477</v>
      </c>
      <c r="E365" s="220"/>
      <c r="F365" s="221"/>
      <c r="G365" s="126" t="s">
        <v>127</v>
      </c>
      <c r="H365" s="123" t="s">
        <v>128</v>
      </c>
      <c r="I365" s="144">
        <v>4947.45</v>
      </c>
      <c r="J365" s="127"/>
      <c r="K365" s="86"/>
      <c r="L365" s="86"/>
      <c r="M365" s="119"/>
      <c r="N365" s="78"/>
    </row>
    <row r="366" spans="1:14" s="79" customFormat="1" ht="30" customHeight="1" x14ac:dyDescent="0.45">
      <c r="A366" s="122">
        <v>45835</v>
      </c>
      <c r="B366" s="123" t="s">
        <v>456</v>
      </c>
      <c r="C366" s="97" t="s">
        <v>161</v>
      </c>
      <c r="D366" s="219" t="s">
        <v>478</v>
      </c>
      <c r="E366" s="220"/>
      <c r="F366" s="221"/>
      <c r="G366" s="125" t="s">
        <v>116</v>
      </c>
      <c r="H366" s="126" t="s">
        <v>128</v>
      </c>
      <c r="I366" s="144">
        <v>379.72</v>
      </c>
      <c r="J366" s="127"/>
      <c r="K366" s="86"/>
      <c r="L366" s="86"/>
      <c r="M366" s="119"/>
      <c r="N366" s="78"/>
    </row>
    <row r="367" spans="1:14" s="79" customFormat="1" ht="30" customHeight="1" x14ac:dyDescent="0.45">
      <c r="A367" s="34">
        <v>45835</v>
      </c>
      <c r="B367" s="38" t="s">
        <v>481</v>
      </c>
      <c r="C367" s="107" t="s">
        <v>48</v>
      </c>
      <c r="D367" s="202" t="s">
        <v>115</v>
      </c>
      <c r="E367" s="203"/>
      <c r="F367" s="204"/>
      <c r="G367" s="32" t="s">
        <v>116</v>
      </c>
      <c r="H367" s="31" t="s">
        <v>117</v>
      </c>
      <c r="I367" s="121">
        <v>183.81</v>
      </c>
      <c r="J367" s="127"/>
      <c r="K367" s="86"/>
      <c r="L367" s="86"/>
      <c r="M367" s="119"/>
      <c r="N367" s="78"/>
    </row>
    <row r="368" spans="1:14" s="79" customFormat="1" ht="30" customHeight="1" x14ac:dyDescent="0.45">
      <c r="A368" s="34">
        <v>45835</v>
      </c>
      <c r="B368" s="38" t="s">
        <v>482</v>
      </c>
      <c r="C368" s="107" t="s">
        <v>48</v>
      </c>
      <c r="D368" s="202" t="s">
        <v>115</v>
      </c>
      <c r="E368" s="203"/>
      <c r="F368" s="204"/>
      <c r="G368" s="32" t="s">
        <v>116</v>
      </c>
      <c r="H368" s="31" t="s">
        <v>117</v>
      </c>
      <c r="I368" s="121">
        <v>197.6</v>
      </c>
      <c r="J368" s="127"/>
      <c r="K368" s="86"/>
      <c r="L368" s="86"/>
      <c r="M368" s="119"/>
      <c r="N368" s="78"/>
    </row>
    <row r="369" spans="1:14" s="79" customFormat="1" ht="30" customHeight="1" x14ac:dyDescent="0.45">
      <c r="A369" s="34">
        <v>45835</v>
      </c>
      <c r="B369" s="38" t="s">
        <v>484</v>
      </c>
      <c r="C369" s="107" t="s">
        <v>241</v>
      </c>
      <c r="D369" s="202" t="s">
        <v>483</v>
      </c>
      <c r="E369" s="203"/>
      <c r="F369" s="204"/>
      <c r="G369" s="32" t="s">
        <v>23</v>
      </c>
      <c r="H369" s="31" t="s">
        <v>111</v>
      </c>
      <c r="I369" s="121">
        <v>1050</v>
      </c>
      <c r="J369" s="127"/>
      <c r="K369" s="86"/>
      <c r="L369" s="86"/>
      <c r="M369" s="119"/>
      <c r="N369" s="78"/>
    </row>
    <row r="370" spans="1:14" s="79" customFormat="1" ht="30" customHeight="1" x14ac:dyDescent="0.45">
      <c r="A370" s="34">
        <v>45835</v>
      </c>
      <c r="B370" s="38" t="s">
        <v>485</v>
      </c>
      <c r="C370" s="107" t="s">
        <v>81</v>
      </c>
      <c r="D370" s="202" t="s">
        <v>486</v>
      </c>
      <c r="E370" s="203"/>
      <c r="F370" s="204"/>
      <c r="G370" s="32" t="s">
        <v>23</v>
      </c>
      <c r="H370" s="31" t="s">
        <v>111</v>
      </c>
      <c r="I370" s="62">
        <f>278131.67-I371-I372</f>
        <v>274141.67</v>
      </c>
      <c r="J370" s="127"/>
      <c r="K370" s="86"/>
      <c r="L370" s="86"/>
      <c r="M370" s="119"/>
      <c r="N370" s="78"/>
    </row>
    <row r="371" spans="1:14" s="79" customFormat="1" ht="30" customHeight="1" x14ac:dyDescent="0.45">
      <c r="A371" s="34">
        <v>45835</v>
      </c>
      <c r="B371" s="38" t="s">
        <v>485</v>
      </c>
      <c r="C371" s="107" t="s">
        <v>81</v>
      </c>
      <c r="D371" s="202" t="s">
        <v>487</v>
      </c>
      <c r="E371" s="203"/>
      <c r="F371" s="204"/>
      <c r="G371" s="32" t="s">
        <v>23</v>
      </c>
      <c r="H371" s="31" t="s">
        <v>111</v>
      </c>
      <c r="I371" s="121">
        <f>300+80+150+40+600+160+1800+480+150+40</f>
        <v>3800</v>
      </c>
      <c r="J371" s="127"/>
      <c r="K371" s="86"/>
      <c r="L371" s="86"/>
      <c r="M371" s="119"/>
      <c r="N371" s="78"/>
    </row>
    <row r="372" spans="1:14" s="79" customFormat="1" ht="30" customHeight="1" x14ac:dyDescent="0.45">
      <c r="A372" s="34">
        <v>45835</v>
      </c>
      <c r="B372" s="38" t="s">
        <v>485</v>
      </c>
      <c r="C372" s="107" t="s">
        <v>81</v>
      </c>
      <c r="D372" s="202" t="s">
        <v>488</v>
      </c>
      <c r="E372" s="203"/>
      <c r="F372" s="204"/>
      <c r="G372" s="31" t="s">
        <v>23</v>
      </c>
      <c r="H372" s="31" t="s">
        <v>111</v>
      </c>
      <c r="I372" s="121">
        <f>150+40</f>
        <v>190</v>
      </c>
      <c r="J372" s="127"/>
      <c r="K372" s="86"/>
      <c r="L372" s="86"/>
      <c r="M372" s="119"/>
      <c r="N372" s="78"/>
    </row>
    <row r="373" spans="1:14" s="79" customFormat="1" ht="30" customHeight="1" x14ac:dyDescent="0.45">
      <c r="A373" s="34">
        <v>45835</v>
      </c>
      <c r="B373" s="38" t="s">
        <v>485</v>
      </c>
      <c r="C373" s="107" t="s">
        <v>48</v>
      </c>
      <c r="D373" s="202" t="s">
        <v>489</v>
      </c>
      <c r="E373" s="203"/>
      <c r="F373" s="204"/>
      <c r="G373" s="32" t="s">
        <v>23</v>
      </c>
      <c r="H373" s="31" t="s">
        <v>111</v>
      </c>
      <c r="I373" s="121">
        <f>24900</f>
        <v>24900</v>
      </c>
      <c r="J373" s="127"/>
      <c r="K373" s="86"/>
      <c r="L373" s="86"/>
      <c r="M373" s="119"/>
      <c r="N373" s="78"/>
    </row>
    <row r="374" spans="1:14" s="79" customFormat="1" ht="30" customHeight="1" x14ac:dyDescent="0.45">
      <c r="A374" s="34">
        <v>45835</v>
      </c>
      <c r="B374" s="38" t="s">
        <v>492</v>
      </c>
      <c r="C374" s="107" t="s">
        <v>491</v>
      </c>
      <c r="D374" s="202" t="s">
        <v>490</v>
      </c>
      <c r="E374" s="203"/>
      <c r="F374" s="204"/>
      <c r="G374" s="32" t="s">
        <v>127</v>
      </c>
      <c r="H374" s="31" t="s">
        <v>128</v>
      </c>
      <c r="I374" s="121">
        <v>605</v>
      </c>
      <c r="J374" s="127"/>
      <c r="K374" s="86"/>
      <c r="L374" s="86"/>
      <c r="M374" s="119"/>
      <c r="N374" s="78"/>
    </row>
    <row r="375" spans="1:14" s="79" customFormat="1" ht="30" customHeight="1" x14ac:dyDescent="0.45">
      <c r="A375" s="34">
        <v>45838</v>
      </c>
      <c r="B375" s="38" t="s">
        <v>493</v>
      </c>
      <c r="C375" s="107" t="s">
        <v>46</v>
      </c>
      <c r="D375" s="202" t="s">
        <v>115</v>
      </c>
      <c r="E375" s="203"/>
      <c r="F375" s="204"/>
      <c r="G375" s="32" t="s">
        <v>116</v>
      </c>
      <c r="H375" s="31" t="s">
        <v>117</v>
      </c>
      <c r="I375" s="121">
        <v>299.89999999999998</v>
      </c>
      <c r="J375" s="127"/>
      <c r="K375" s="86"/>
      <c r="L375" s="86"/>
      <c r="M375" s="119"/>
      <c r="N375" s="78"/>
    </row>
    <row r="376" spans="1:14" s="79" customFormat="1" ht="30" customHeight="1" x14ac:dyDescent="0.45">
      <c r="A376" s="34">
        <v>45838</v>
      </c>
      <c r="B376" s="38" t="s">
        <v>497</v>
      </c>
      <c r="C376" s="107" t="s">
        <v>46</v>
      </c>
      <c r="D376" s="202" t="s">
        <v>115</v>
      </c>
      <c r="E376" s="203"/>
      <c r="F376" s="204"/>
      <c r="G376" s="32" t="s">
        <v>116</v>
      </c>
      <c r="H376" s="31" t="s">
        <v>117</v>
      </c>
      <c r="I376" s="121">
        <v>15.34</v>
      </c>
      <c r="J376" s="42"/>
      <c r="K376" s="86"/>
      <c r="L376" s="86"/>
      <c r="M376" s="119"/>
      <c r="N376" s="78"/>
    </row>
    <row r="377" spans="1:14" s="79" customFormat="1" ht="30" customHeight="1" x14ac:dyDescent="0.45">
      <c r="A377" s="34">
        <v>45838</v>
      </c>
      <c r="B377" s="38" t="s">
        <v>496</v>
      </c>
      <c r="C377" s="107" t="s">
        <v>46</v>
      </c>
      <c r="D377" s="202" t="s">
        <v>115</v>
      </c>
      <c r="E377" s="203"/>
      <c r="F377" s="204"/>
      <c r="G377" s="32" t="s">
        <v>116</v>
      </c>
      <c r="H377" s="31" t="s">
        <v>117</v>
      </c>
      <c r="I377" s="121">
        <v>197.6</v>
      </c>
      <c r="J377" s="42"/>
      <c r="K377" s="86"/>
      <c r="L377" s="86"/>
      <c r="M377" s="140"/>
      <c r="N377" s="78"/>
    </row>
    <row r="378" spans="1:14" s="79" customFormat="1" ht="30" customHeight="1" x14ac:dyDescent="0.45">
      <c r="A378" s="34">
        <v>45838</v>
      </c>
      <c r="B378" s="38" t="s">
        <v>495</v>
      </c>
      <c r="C378" s="107" t="s">
        <v>46</v>
      </c>
      <c r="D378" s="202" t="s">
        <v>115</v>
      </c>
      <c r="E378" s="203"/>
      <c r="F378" s="204"/>
      <c r="G378" s="32" t="s">
        <v>116</v>
      </c>
      <c r="H378" s="31" t="s">
        <v>117</v>
      </c>
      <c r="I378" s="121">
        <v>299.89999999999998</v>
      </c>
      <c r="J378" s="42"/>
      <c r="K378" s="86"/>
      <c r="L378" s="86"/>
      <c r="M378" s="140"/>
      <c r="N378" s="78"/>
    </row>
    <row r="379" spans="1:14" s="79" customFormat="1" ht="30" customHeight="1" x14ac:dyDescent="0.45">
      <c r="A379" s="34">
        <v>45838</v>
      </c>
      <c r="B379" s="38" t="s">
        <v>494</v>
      </c>
      <c r="C379" s="107" t="s">
        <v>46</v>
      </c>
      <c r="D379" s="202" t="s">
        <v>115</v>
      </c>
      <c r="E379" s="203"/>
      <c r="F379" s="204"/>
      <c r="G379" s="32" t="s">
        <v>116</v>
      </c>
      <c r="H379" s="31" t="s">
        <v>117</v>
      </c>
      <c r="I379" s="121">
        <v>299.89999999999998</v>
      </c>
      <c r="J379" s="42"/>
      <c r="K379" s="86"/>
      <c r="L379" s="86"/>
      <c r="M379" s="140"/>
      <c r="N379" s="78"/>
    </row>
    <row r="380" spans="1:14" s="79" customFormat="1" ht="30" customHeight="1" x14ac:dyDescent="0.45">
      <c r="A380" s="34">
        <v>45838</v>
      </c>
      <c r="B380" s="38" t="s">
        <v>498</v>
      </c>
      <c r="C380" s="107" t="s">
        <v>174</v>
      </c>
      <c r="D380" s="202" t="s">
        <v>223</v>
      </c>
      <c r="E380" s="203"/>
      <c r="F380" s="204"/>
      <c r="G380" s="32" t="s">
        <v>132</v>
      </c>
      <c r="H380" s="31" t="s">
        <v>114</v>
      </c>
      <c r="I380" s="121">
        <v>131</v>
      </c>
      <c r="J380" s="42"/>
      <c r="K380" s="86"/>
      <c r="L380" s="86"/>
      <c r="M380" s="140"/>
      <c r="N380" s="78"/>
    </row>
    <row r="381" spans="1:14" s="79" customFormat="1" ht="30" customHeight="1" x14ac:dyDescent="0.45">
      <c r="A381" s="34">
        <v>45838</v>
      </c>
      <c r="B381" s="38" t="s">
        <v>499</v>
      </c>
      <c r="C381" s="107" t="s">
        <v>500</v>
      </c>
      <c r="D381" s="202" t="s">
        <v>501</v>
      </c>
      <c r="E381" s="203"/>
      <c r="F381" s="204"/>
      <c r="G381" s="32" t="s">
        <v>118</v>
      </c>
      <c r="H381" s="31" t="s">
        <v>119</v>
      </c>
      <c r="I381" s="121">
        <v>6898.32</v>
      </c>
      <c r="J381" s="42"/>
      <c r="K381" s="86"/>
      <c r="L381" s="86"/>
      <c r="M381" s="119"/>
      <c r="N381" s="78"/>
    </row>
    <row r="382" spans="1:14" s="79" customFormat="1" ht="30" customHeight="1" x14ac:dyDescent="0.45">
      <c r="A382" s="34">
        <v>45838</v>
      </c>
      <c r="B382" s="38" t="s">
        <v>502</v>
      </c>
      <c r="C382" s="107" t="s">
        <v>95</v>
      </c>
      <c r="D382" s="202" t="s">
        <v>198</v>
      </c>
      <c r="E382" s="203"/>
      <c r="F382" s="204"/>
      <c r="G382" s="32" t="s">
        <v>125</v>
      </c>
      <c r="H382" s="31" t="s">
        <v>114</v>
      </c>
      <c r="I382" s="121">
        <v>195.53</v>
      </c>
      <c r="J382" s="42"/>
      <c r="K382" s="86"/>
      <c r="L382" s="86"/>
      <c r="M382" s="140"/>
      <c r="N382" s="78"/>
    </row>
    <row r="383" spans="1:14" s="79" customFormat="1" ht="30" customHeight="1" x14ac:dyDescent="0.45">
      <c r="A383" s="34">
        <v>45838</v>
      </c>
      <c r="B383" s="38" t="s">
        <v>503</v>
      </c>
      <c r="C383" s="107" t="s">
        <v>217</v>
      </c>
      <c r="D383" s="202" t="s">
        <v>504</v>
      </c>
      <c r="E383" s="203"/>
      <c r="F383" s="204"/>
      <c r="G383" s="32" t="s">
        <v>116</v>
      </c>
      <c r="H383" s="31" t="s">
        <v>117</v>
      </c>
      <c r="I383" s="121">
        <v>625</v>
      </c>
      <c r="J383" s="42"/>
      <c r="K383" s="86"/>
      <c r="L383" s="86"/>
      <c r="M383" s="140"/>
      <c r="N383" s="78"/>
    </row>
    <row r="384" spans="1:14" s="79" customFormat="1" ht="30" customHeight="1" x14ac:dyDescent="0.45">
      <c r="A384" s="34">
        <v>45838</v>
      </c>
      <c r="B384" s="38" t="s">
        <v>505</v>
      </c>
      <c r="C384" s="107" t="s">
        <v>506</v>
      </c>
      <c r="D384" s="202" t="s">
        <v>507</v>
      </c>
      <c r="E384" s="203"/>
      <c r="F384" s="204"/>
      <c r="G384" s="32" t="s">
        <v>127</v>
      </c>
      <c r="H384" s="31" t="s">
        <v>128</v>
      </c>
      <c r="I384" s="121">
        <v>5760</v>
      </c>
      <c r="J384" s="42"/>
      <c r="K384" s="86"/>
      <c r="L384" s="86"/>
      <c r="M384" s="140"/>
      <c r="N384" s="78"/>
    </row>
    <row r="385" spans="1:18" s="79" customFormat="1" ht="30" customHeight="1" x14ac:dyDescent="0.45">
      <c r="A385" s="34">
        <v>45838</v>
      </c>
      <c r="B385" s="38" t="s">
        <v>508</v>
      </c>
      <c r="C385" s="107" t="s">
        <v>82</v>
      </c>
      <c r="D385" s="202" t="s">
        <v>223</v>
      </c>
      <c r="E385" s="203"/>
      <c r="F385" s="204"/>
      <c r="G385" s="32" t="s">
        <v>132</v>
      </c>
      <c r="H385" s="31" t="s">
        <v>114</v>
      </c>
      <c r="I385" s="121">
        <v>7077.92</v>
      </c>
      <c r="J385" s="42"/>
      <c r="K385" s="86"/>
      <c r="L385" s="86"/>
      <c r="M385" s="140"/>
      <c r="N385" s="78"/>
    </row>
    <row r="386" spans="1:18" s="79" customFormat="1" ht="30" customHeight="1" x14ac:dyDescent="0.45">
      <c r="A386" s="34">
        <v>45838</v>
      </c>
      <c r="B386" s="38" t="s">
        <v>509</v>
      </c>
      <c r="C386" s="107" t="s">
        <v>60</v>
      </c>
      <c r="D386" s="202" t="s">
        <v>510</v>
      </c>
      <c r="E386" s="203"/>
      <c r="F386" s="204"/>
      <c r="G386" s="32" t="s">
        <v>125</v>
      </c>
      <c r="H386" s="31" t="s">
        <v>114</v>
      </c>
      <c r="I386" s="121">
        <v>859.37</v>
      </c>
      <c r="J386" s="42"/>
      <c r="K386" s="86"/>
      <c r="L386" s="86"/>
      <c r="M386" s="140"/>
      <c r="N386" s="78"/>
    </row>
    <row r="387" spans="1:18" s="79" customFormat="1" ht="30" customHeight="1" x14ac:dyDescent="0.45">
      <c r="A387" s="34">
        <v>45838</v>
      </c>
      <c r="B387" s="38" t="s">
        <v>511</v>
      </c>
      <c r="C387" s="107" t="s">
        <v>163</v>
      </c>
      <c r="D387" s="202" t="s">
        <v>223</v>
      </c>
      <c r="E387" s="203"/>
      <c r="F387" s="204"/>
      <c r="G387" s="32" t="s">
        <v>132</v>
      </c>
      <c r="H387" s="31" t="s">
        <v>114</v>
      </c>
      <c r="I387" s="121">
        <v>2000.21</v>
      </c>
      <c r="J387" s="42"/>
      <c r="K387" s="86"/>
      <c r="L387" s="86"/>
      <c r="M387" s="119"/>
      <c r="N387" s="78"/>
    </row>
    <row r="388" spans="1:18" s="81" customFormat="1" ht="30" customHeight="1" x14ac:dyDescent="0.45">
      <c r="A388" s="34">
        <v>45838</v>
      </c>
      <c r="B388" s="38" t="s">
        <v>182</v>
      </c>
      <c r="C388" s="107" t="s">
        <v>21</v>
      </c>
      <c r="D388" s="202" t="s">
        <v>129</v>
      </c>
      <c r="E388" s="203"/>
      <c r="F388" s="204"/>
      <c r="G388" s="32" t="s">
        <v>125</v>
      </c>
      <c r="H388" s="33" t="s">
        <v>130</v>
      </c>
      <c r="I388" s="121">
        <v>41.36</v>
      </c>
      <c r="J388" s="42"/>
      <c r="K388" s="112"/>
      <c r="L388" s="112"/>
      <c r="M388" s="119"/>
      <c r="N388" s="82"/>
    </row>
    <row r="389" spans="1:18" s="81" customFormat="1" ht="30" customHeight="1" x14ac:dyDescent="0.45">
      <c r="A389" s="34">
        <v>45838</v>
      </c>
      <c r="B389" s="38" t="s">
        <v>182</v>
      </c>
      <c r="C389" s="107" t="s">
        <v>21</v>
      </c>
      <c r="D389" s="202" t="s">
        <v>129</v>
      </c>
      <c r="E389" s="203"/>
      <c r="F389" s="204"/>
      <c r="G389" s="32" t="s">
        <v>125</v>
      </c>
      <c r="H389" s="33" t="s">
        <v>130</v>
      </c>
      <c r="I389" s="121">
        <v>24.5</v>
      </c>
      <c r="J389" s="42"/>
      <c r="K389" s="112"/>
      <c r="L389" s="112"/>
      <c r="M389" s="119"/>
      <c r="N389" s="82"/>
    </row>
    <row r="390" spans="1:18" ht="27.6" customHeight="1" x14ac:dyDescent="0.45">
      <c r="A390" s="208" t="s">
        <v>26</v>
      </c>
      <c r="B390" s="209"/>
      <c r="C390" s="209"/>
      <c r="D390" s="209"/>
      <c r="E390" s="209"/>
      <c r="F390" s="209"/>
      <c r="G390" s="209"/>
      <c r="H390" s="210"/>
      <c r="I390" s="18">
        <f>SUM(I17:I389)</f>
        <v>3599599.6729999986</v>
      </c>
      <c r="J390" s="99"/>
      <c r="K390" s="106"/>
      <c r="L390" s="89"/>
      <c r="R390" s="2"/>
    </row>
    <row r="391" spans="1:18" ht="27.6" customHeight="1" x14ac:dyDescent="0.45">
      <c r="A391" s="212" t="s">
        <v>13</v>
      </c>
      <c r="B391" s="213"/>
      <c r="C391" s="213"/>
      <c r="D391" s="213"/>
      <c r="E391" s="213"/>
      <c r="F391" s="213"/>
      <c r="G391" s="213"/>
      <c r="H391" s="213"/>
      <c r="I391" s="214"/>
      <c r="J391" s="66">
        <f>SUM(J17:J390)</f>
        <v>3801848.76</v>
      </c>
      <c r="K391" s="87"/>
      <c r="L391" s="87"/>
      <c r="M391" s="95"/>
      <c r="N391" s="119"/>
    </row>
    <row r="392" spans="1:18" ht="27.6" customHeight="1" x14ac:dyDescent="0.45">
      <c r="A392" s="208" t="s">
        <v>17</v>
      </c>
      <c r="B392" s="209"/>
      <c r="C392" s="209"/>
      <c r="D392" s="209"/>
      <c r="E392" s="209"/>
      <c r="F392" s="209"/>
      <c r="G392" s="209"/>
      <c r="H392" s="209"/>
      <c r="I392" s="210"/>
      <c r="J392" s="66">
        <v>1055.9000000000001</v>
      </c>
      <c r="K392" s="89"/>
      <c r="L392" s="87"/>
      <c r="M392" s="1"/>
      <c r="N392" s="119"/>
    </row>
    <row r="393" spans="1:18" ht="27.6" customHeight="1" x14ac:dyDescent="0.45">
      <c r="A393" s="208" t="s">
        <v>18</v>
      </c>
      <c r="B393" s="209"/>
      <c r="C393" s="209"/>
      <c r="D393" s="209"/>
      <c r="E393" s="209"/>
      <c r="F393" s="209"/>
      <c r="G393" s="209"/>
      <c r="H393" s="209"/>
      <c r="I393" s="210"/>
      <c r="J393" s="66">
        <v>3995192.27</v>
      </c>
      <c r="K393" s="88"/>
      <c r="L393" s="88"/>
    </row>
    <row r="394" spans="1:18" ht="27.6" customHeight="1" x14ac:dyDescent="0.5">
      <c r="A394" s="208" t="s">
        <v>43</v>
      </c>
      <c r="B394" s="209"/>
      <c r="C394" s="209"/>
      <c r="D394" s="209"/>
      <c r="E394" s="209"/>
      <c r="F394" s="209"/>
      <c r="G394" s="209"/>
      <c r="H394" s="209"/>
      <c r="I394" s="210"/>
      <c r="J394" s="67">
        <v>62681.79</v>
      </c>
      <c r="K394" s="87"/>
      <c r="L394" s="87">
        <f>J395-J393-J392</f>
        <v>-2.9999987223163771E-3</v>
      </c>
      <c r="N394" s="49"/>
    </row>
    <row r="395" spans="1:18" ht="30" customHeight="1" x14ac:dyDescent="0.45">
      <c r="A395" s="208" t="s">
        <v>19</v>
      </c>
      <c r="B395" s="209"/>
      <c r="C395" s="209"/>
      <c r="D395" s="209"/>
      <c r="E395" s="209"/>
      <c r="F395" s="209"/>
      <c r="G395" s="209"/>
      <c r="H395" s="209"/>
      <c r="I395" s="210"/>
      <c r="J395" s="66">
        <f>J14+J391+J15-I390+J394</f>
        <v>3996248.1670000013</v>
      </c>
      <c r="K395" s="89"/>
      <c r="L395" s="89"/>
      <c r="M395" s="28"/>
    </row>
    <row r="396" spans="1:18" ht="31.5" customHeight="1" x14ac:dyDescent="0.45">
      <c r="A396" s="19"/>
      <c r="B396" s="20"/>
      <c r="C396" s="120"/>
      <c r="D396" s="19"/>
      <c r="E396" s="19"/>
      <c r="F396" s="19"/>
      <c r="G396" s="19"/>
      <c r="H396" s="19"/>
      <c r="I396" s="19"/>
      <c r="M396" s="96"/>
      <c r="N396" s="7"/>
      <c r="O396" s="6"/>
      <c r="Q396" s="5"/>
    </row>
    <row r="397" spans="1:18" ht="28.5" customHeight="1" x14ac:dyDescent="0.5">
      <c r="A397" s="47"/>
      <c r="B397" s="21"/>
      <c r="C397" s="120"/>
      <c r="D397" s="22"/>
      <c r="E397" s="22"/>
      <c r="F397" s="22"/>
      <c r="G397" s="19"/>
      <c r="H397" s="19"/>
      <c r="I397" s="43"/>
      <c r="K397" s="19"/>
      <c r="L397" s="19"/>
      <c r="N397" s="7"/>
      <c r="O397" s="6"/>
      <c r="Q397" s="5"/>
    </row>
    <row r="398" spans="1:18" ht="28.5" customHeight="1" x14ac:dyDescent="0.5">
      <c r="A398" s="47"/>
      <c r="B398" s="21"/>
      <c r="C398" s="120"/>
      <c r="D398" s="22"/>
      <c r="E398" s="22"/>
      <c r="F398" s="22"/>
      <c r="G398" s="19"/>
      <c r="H398" s="19"/>
      <c r="I398" s="43"/>
      <c r="J398" s="68"/>
      <c r="K398" s="19"/>
      <c r="L398" s="51"/>
      <c r="N398" s="7"/>
      <c r="O398" s="6"/>
      <c r="Q398" s="5"/>
    </row>
    <row r="399" spans="1:18" ht="28.5" customHeight="1" x14ac:dyDescent="0.5">
      <c r="A399" s="47"/>
      <c r="B399" s="21"/>
      <c r="C399" s="120"/>
      <c r="D399" s="22"/>
      <c r="E399" s="22"/>
      <c r="F399" s="22"/>
      <c r="G399" s="19"/>
      <c r="H399" s="19"/>
      <c r="I399" s="43"/>
      <c r="J399" s="68"/>
      <c r="K399" s="19"/>
      <c r="L399" s="19"/>
      <c r="N399" s="7"/>
      <c r="O399" s="6"/>
      <c r="Q399" s="5"/>
    </row>
    <row r="400" spans="1:18" ht="28.5" customHeight="1" x14ac:dyDescent="0.5">
      <c r="A400" s="47"/>
      <c r="B400" s="21"/>
      <c r="C400" s="120"/>
      <c r="D400" s="22"/>
      <c r="E400" s="22"/>
      <c r="F400" s="22"/>
      <c r="G400" s="19"/>
      <c r="H400" s="19"/>
      <c r="I400" s="43"/>
      <c r="J400" s="68"/>
      <c r="K400" s="19"/>
      <c r="L400" s="19"/>
      <c r="N400" s="7"/>
      <c r="O400" s="6"/>
      <c r="Q400" s="5"/>
    </row>
    <row r="401" spans="1:17" ht="28.5" customHeight="1" x14ac:dyDescent="0.5">
      <c r="A401" s="47"/>
      <c r="B401" s="21"/>
      <c r="C401" s="120"/>
      <c r="D401" s="22"/>
      <c r="E401" s="22"/>
      <c r="F401" s="22"/>
      <c r="G401" s="19"/>
      <c r="H401" s="19"/>
      <c r="I401" s="43"/>
      <c r="J401" s="68"/>
      <c r="K401" s="68"/>
      <c r="L401" s="19"/>
      <c r="N401" s="7"/>
      <c r="O401" s="6"/>
      <c r="Q401" s="5"/>
    </row>
    <row r="402" spans="1:17" ht="28.5" customHeight="1" x14ac:dyDescent="0.5">
      <c r="A402" s="47"/>
      <c r="B402" s="21"/>
      <c r="C402" s="120"/>
      <c r="D402" s="22"/>
      <c r="E402" s="22"/>
      <c r="F402" s="22"/>
      <c r="G402" s="19"/>
      <c r="H402" s="19"/>
      <c r="I402" s="43"/>
      <c r="J402" s="68"/>
      <c r="K402" s="68"/>
      <c r="L402" s="19"/>
      <c r="N402" s="7"/>
      <c r="O402" s="6"/>
      <c r="Q402" s="5"/>
    </row>
    <row r="403" spans="1:17" ht="28.5" customHeight="1" x14ac:dyDescent="0.5">
      <c r="A403" s="47"/>
      <c r="B403" s="21"/>
      <c r="C403" s="120"/>
      <c r="D403" s="22"/>
      <c r="E403" s="22"/>
      <c r="F403" s="22"/>
      <c r="G403" s="19"/>
      <c r="H403" s="19"/>
      <c r="I403" s="43"/>
      <c r="J403" s="68"/>
      <c r="K403" s="19"/>
      <c r="L403" s="19"/>
      <c r="N403" s="7"/>
      <c r="O403" s="6"/>
      <c r="Q403" s="5"/>
    </row>
    <row r="404" spans="1:17" ht="28.5" customHeight="1" x14ac:dyDescent="0.6">
      <c r="A404" s="206"/>
      <c r="B404" s="206"/>
      <c r="C404" s="206"/>
      <c r="D404" s="207"/>
      <c r="E404" s="207"/>
      <c r="F404" s="207"/>
      <c r="G404" s="211"/>
      <c r="H404" s="211"/>
      <c r="I404" s="70"/>
      <c r="J404" s="69"/>
      <c r="K404" s="19"/>
      <c r="L404" s="19"/>
      <c r="N404" s="7"/>
      <c r="O404" s="6"/>
      <c r="Q404" s="5"/>
    </row>
    <row r="405" spans="1:17" ht="28.5" customHeight="1" x14ac:dyDescent="0.6">
      <c r="A405" s="206"/>
      <c r="B405" s="206"/>
      <c r="C405" s="206"/>
      <c r="D405" s="48"/>
      <c r="E405" s="48"/>
      <c r="F405" s="48"/>
      <c r="G405" s="206"/>
      <c r="H405" s="206"/>
      <c r="I405" s="90"/>
      <c r="J405" s="24"/>
      <c r="K405" s="43"/>
      <c r="L405" s="19"/>
      <c r="N405" s="7"/>
      <c r="O405" s="6"/>
      <c r="Q405" s="5"/>
    </row>
    <row r="406" spans="1:17" ht="28.5" customHeight="1" x14ac:dyDescent="0.6">
      <c r="A406" s="206"/>
      <c r="B406" s="206"/>
      <c r="C406" s="206"/>
      <c r="D406" s="48"/>
      <c r="E406" s="48"/>
      <c r="F406" s="48"/>
      <c r="G406" s="206"/>
      <c r="H406" s="206"/>
      <c r="I406" s="25"/>
      <c r="J406" s="26"/>
      <c r="K406" s="19"/>
      <c r="L406" s="19"/>
      <c r="N406" s="7"/>
      <c r="O406" s="6"/>
      <c r="Q406" s="5"/>
    </row>
    <row r="407" spans="1:17" ht="28.5" customHeight="1" x14ac:dyDescent="0.6">
      <c r="A407" s="206"/>
      <c r="B407" s="206"/>
      <c r="C407" s="206"/>
      <c r="D407" s="207"/>
      <c r="E407" s="207"/>
      <c r="F407" s="207"/>
      <c r="G407" s="206"/>
      <c r="H407" s="206"/>
      <c r="I407" s="25"/>
      <c r="J407" s="24"/>
      <c r="K407" s="23"/>
      <c r="L407" s="23"/>
    </row>
    <row r="408" spans="1:17" ht="46.5" customHeight="1" x14ac:dyDescent="0.45">
      <c r="K408" s="24"/>
      <c r="L408" s="118"/>
      <c r="M408" s="39"/>
      <c r="N408" s="46"/>
    </row>
    <row r="409" spans="1:17" ht="42.75" x14ac:dyDescent="0.45">
      <c r="K409" s="26"/>
      <c r="L409" s="50"/>
      <c r="M409" s="39"/>
      <c r="N409" s="46"/>
    </row>
    <row r="410" spans="1:17" ht="42.75" x14ac:dyDescent="0.45">
      <c r="K410" s="24"/>
      <c r="L410" s="118"/>
      <c r="M410" s="39"/>
      <c r="N410" s="46"/>
    </row>
    <row r="411" spans="1:17" ht="42.75" x14ac:dyDescent="0.45">
      <c r="K411" s="120"/>
      <c r="L411" s="120"/>
    </row>
    <row r="412" spans="1:17" ht="28.5" customHeight="1" x14ac:dyDescent="0.45">
      <c r="A412" s="19"/>
      <c r="B412" s="44"/>
      <c r="C412" s="44"/>
      <c r="D412" s="205"/>
      <c r="E412" s="205"/>
      <c r="F412" s="205"/>
      <c r="G412" s="19"/>
      <c r="H412" s="19"/>
      <c r="I412" s="19"/>
      <c r="J412" s="28"/>
      <c r="K412" s="120"/>
      <c r="L412" s="120"/>
    </row>
    <row r="413" spans="1:17" ht="28.5" customHeight="1" x14ac:dyDescent="0.45">
      <c r="A413" s="19"/>
      <c r="B413" s="44"/>
      <c r="C413" s="44"/>
      <c r="D413" s="205"/>
      <c r="E413" s="205"/>
      <c r="F413" s="205"/>
      <c r="G413" s="19"/>
      <c r="H413" s="19"/>
      <c r="I413" s="19"/>
      <c r="J413" s="28"/>
      <c r="K413" s="120"/>
      <c r="L413" s="120"/>
    </row>
    <row r="414" spans="1:17" ht="28.5" customHeight="1" x14ac:dyDescent="0.45">
      <c r="A414" s="27"/>
      <c r="B414" s="44"/>
      <c r="C414" s="27"/>
      <c r="D414" s="19"/>
      <c r="E414" s="19"/>
      <c r="F414" s="19"/>
      <c r="G414" s="120"/>
      <c r="H414" s="120"/>
      <c r="I414" s="28"/>
      <c r="J414" s="28"/>
      <c r="K414" s="120"/>
      <c r="L414" s="120"/>
    </row>
    <row r="415" spans="1:17" ht="28.5" customHeight="1" x14ac:dyDescent="0.45">
      <c r="A415" s="120"/>
      <c r="B415" s="29"/>
      <c r="C415" s="120"/>
      <c r="D415" s="19"/>
      <c r="E415" s="19"/>
      <c r="F415" s="19"/>
      <c r="G415" s="120"/>
      <c r="H415" s="120"/>
      <c r="I415" s="24"/>
      <c r="J415" s="28"/>
      <c r="K415" s="19"/>
      <c r="L415" s="19"/>
    </row>
    <row r="416" spans="1:17" ht="28.5" customHeight="1" x14ac:dyDescent="0.45">
      <c r="A416" s="19"/>
      <c r="B416" s="21"/>
      <c r="C416" s="120"/>
      <c r="D416" s="19"/>
      <c r="E416" s="19"/>
      <c r="F416" s="19"/>
      <c r="G416" s="19"/>
      <c r="H416" s="19"/>
      <c r="I416" s="19"/>
      <c r="J416" s="68"/>
      <c r="K416" s="19"/>
      <c r="L416" s="19"/>
    </row>
    <row r="417" spans="1:220" ht="28.5" customHeight="1" x14ac:dyDescent="0.45">
      <c r="A417" s="19"/>
      <c r="B417" s="21"/>
      <c r="C417" s="120"/>
      <c r="D417" s="19"/>
      <c r="E417" s="19"/>
      <c r="F417" s="19"/>
      <c r="G417" s="19"/>
      <c r="H417" s="19"/>
      <c r="I417" s="19"/>
      <c r="J417" s="68"/>
      <c r="K417" s="19"/>
      <c r="L417" s="19"/>
    </row>
    <row r="418" spans="1:220" ht="28.5" customHeight="1" x14ac:dyDescent="0.45">
      <c r="A418" s="19"/>
      <c r="B418" s="21"/>
      <c r="C418" s="120"/>
      <c r="D418" s="19"/>
      <c r="E418" s="19"/>
      <c r="F418" s="19"/>
      <c r="G418" s="19"/>
      <c r="H418" s="19"/>
      <c r="I418" s="19"/>
      <c r="J418" s="68"/>
      <c r="K418" s="19"/>
      <c r="L418" s="19"/>
    </row>
    <row r="419" spans="1:220" ht="28.5" customHeight="1" x14ac:dyDescent="0.45">
      <c r="A419" s="19"/>
      <c r="B419" s="21"/>
      <c r="C419" s="120"/>
      <c r="D419" s="19"/>
      <c r="E419" s="19"/>
      <c r="F419" s="19"/>
      <c r="G419" s="19"/>
      <c r="H419" s="19"/>
      <c r="I419" s="19"/>
      <c r="J419" s="68"/>
      <c r="K419" s="19"/>
      <c r="L419" s="19"/>
    </row>
    <row r="420" spans="1:220" ht="28.5" customHeight="1" x14ac:dyDescent="0.45">
      <c r="A420" s="19"/>
      <c r="B420" s="21"/>
      <c r="C420" s="120"/>
      <c r="D420" s="19"/>
      <c r="E420" s="19"/>
      <c r="F420" s="19"/>
      <c r="G420" s="19"/>
      <c r="H420" s="19"/>
      <c r="I420" s="19"/>
      <c r="J420" s="68"/>
      <c r="K420" s="19"/>
      <c r="L420" s="19"/>
    </row>
    <row r="421" spans="1:220" ht="28.5" customHeight="1" x14ac:dyDescent="0.45">
      <c r="A421" s="19"/>
      <c r="B421" s="21"/>
      <c r="C421" s="120"/>
      <c r="D421" s="19"/>
      <c r="E421" s="19"/>
      <c r="F421" s="19"/>
      <c r="G421" s="19"/>
      <c r="H421" s="19"/>
      <c r="I421" s="19"/>
      <c r="J421" s="68"/>
      <c r="K421" s="19"/>
      <c r="L421" s="19"/>
    </row>
    <row r="422" spans="1:220" s="119" customFormat="1" ht="28.5" customHeight="1" x14ac:dyDescent="0.45">
      <c r="A422" s="19"/>
      <c r="B422" s="21"/>
      <c r="C422" s="120"/>
      <c r="D422" s="19"/>
      <c r="E422" s="19"/>
      <c r="F422" s="19"/>
      <c r="G422" s="19"/>
      <c r="H422" s="19"/>
      <c r="I422" s="19"/>
      <c r="J422" s="68"/>
      <c r="K422" s="19"/>
      <c r="L422" s="19"/>
      <c r="N422" s="45"/>
      <c r="O422" s="46"/>
      <c r="P422" s="46"/>
      <c r="Q422" s="46"/>
      <c r="R422" s="46"/>
      <c r="S422" s="46"/>
      <c r="T422" s="46"/>
      <c r="U422" s="46"/>
      <c r="V422" s="46"/>
      <c r="W422" s="46"/>
      <c r="X422" s="46"/>
      <c r="Y422" s="46"/>
      <c r="Z422" s="46"/>
      <c r="AA422" s="46"/>
      <c r="AB422" s="46"/>
      <c r="AC422" s="46"/>
      <c r="AD422" s="46"/>
      <c r="AE422" s="46"/>
      <c r="AF422" s="46"/>
      <c r="AG422" s="46"/>
      <c r="AH422" s="46"/>
      <c r="AI422" s="46"/>
      <c r="AJ422" s="46"/>
      <c r="AK422" s="46"/>
      <c r="AL422" s="46"/>
      <c r="AM422" s="46"/>
      <c r="AN422" s="46"/>
      <c r="AO422" s="46"/>
      <c r="AP422" s="46"/>
      <c r="AQ422" s="46"/>
      <c r="AR422" s="46"/>
      <c r="AS422" s="46"/>
      <c r="AT422" s="46"/>
      <c r="AU422" s="46"/>
      <c r="AV422" s="46"/>
      <c r="AW422" s="46"/>
      <c r="AX422" s="46"/>
      <c r="AY422" s="46"/>
      <c r="AZ422" s="46"/>
      <c r="BA422" s="46"/>
      <c r="BB422" s="46"/>
      <c r="BC422" s="46"/>
      <c r="BD422" s="46"/>
      <c r="BE422" s="46"/>
      <c r="BF422" s="46"/>
      <c r="BG422" s="46"/>
      <c r="BH422" s="46"/>
      <c r="BI422" s="46"/>
      <c r="BJ422" s="46"/>
      <c r="BK422" s="46"/>
      <c r="BL422" s="46"/>
      <c r="BM422" s="46"/>
      <c r="BN422" s="46"/>
      <c r="BO422" s="46"/>
      <c r="BP422" s="46"/>
      <c r="BQ422" s="46"/>
      <c r="BR422" s="46"/>
      <c r="BS422" s="46"/>
      <c r="BT422" s="46"/>
      <c r="BU422" s="46"/>
      <c r="BV422" s="46"/>
      <c r="BW422" s="46"/>
      <c r="BX422" s="46"/>
      <c r="BY422" s="46"/>
      <c r="BZ422" s="46"/>
      <c r="CA422" s="46"/>
      <c r="CB422" s="46"/>
      <c r="CC422" s="46"/>
      <c r="CD422" s="46"/>
      <c r="CE422" s="46"/>
      <c r="CF422" s="46"/>
      <c r="CG422" s="46"/>
      <c r="CH422" s="46"/>
      <c r="CI422" s="46"/>
      <c r="CJ422" s="46"/>
      <c r="CK422" s="46"/>
      <c r="CL422" s="46"/>
      <c r="CM422" s="46"/>
      <c r="CN422" s="46"/>
      <c r="CO422" s="46"/>
      <c r="CP422" s="46"/>
      <c r="CQ422" s="46"/>
      <c r="CR422" s="46"/>
      <c r="CS422" s="46"/>
      <c r="CT422" s="46"/>
      <c r="CU422" s="46"/>
      <c r="CV422" s="46"/>
      <c r="CW422" s="46"/>
      <c r="CX422" s="46"/>
      <c r="CY422" s="46"/>
      <c r="CZ422" s="46"/>
      <c r="DA422" s="46"/>
      <c r="DB422" s="46"/>
      <c r="DC422" s="46"/>
      <c r="DD422" s="46"/>
      <c r="DE422" s="46"/>
      <c r="DF422" s="46"/>
      <c r="DG422" s="46"/>
      <c r="DH422" s="46"/>
      <c r="DI422" s="46"/>
      <c r="DJ422" s="46"/>
      <c r="DK422" s="46"/>
      <c r="DL422" s="46"/>
      <c r="DM422" s="46"/>
      <c r="DN422" s="46"/>
      <c r="DO422" s="46"/>
      <c r="DP422" s="46"/>
      <c r="DQ422" s="46"/>
      <c r="DR422" s="46"/>
      <c r="DS422" s="46"/>
      <c r="DT422" s="46"/>
      <c r="DU422" s="46"/>
      <c r="DV422" s="46"/>
      <c r="DW422" s="46"/>
      <c r="DX422" s="46"/>
      <c r="DY422" s="46"/>
      <c r="DZ422" s="46"/>
      <c r="EA422" s="46"/>
      <c r="EB422" s="46"/>
      <c r="EC422" s="46"/>
      <c r="ED422" s="46"/>
      <c r="EE422" s="46"/>
      <c r="EF422" s="46"/>
      <c r="EG422" s="46"/>
      <c r="EH422" s="46"/>
      <c r="EI422" s="46"/>
      <c r="EJ422" s="46"/>
      <c r="EK422" s="46"/>
      <c r="EL422" s="46"/>
      <c r="EM422" s="46"/>
      <c r="EN422" s="46"/>
      <c r="EO422" s="46"/>
      <c r="EP422" s="46"/>
      <c r="EQ422" s="46"/>
      <c r="ER422" s="46"/>
      <c r="ES422" s="46"/>
      <c r="ET422" s="46"/>
      <c r="EU422" s="46"/>
      <c r="EV422" s="46"/>
      <c r="EW422" s="46"/>
      <c r="EX422" s="46"/>
      <c r="EY422" s="46"/>
      <c r="EZ422" s="46"/>
      <c r="FA422" s="46"/>
      <c r="FB422" s="46"/>
      <c r="FC422" s="46"/>
      <c r="FD422" s="46"/>
      <c r="FE422" s="46"/>
      <c r="FF422" s="46"/>
      <c r="FG422" s="46"/>
      <c r="FH422" s="46"/>
      <c r="FI422" s="46"/>
      <c r="FJ422" s="46"/>
      <c r="FK422" s="46"/>
      <c r="FL422" s="46"/>
      <c r="FM422" s="46"/>
      <c r="FN422" s="46"/>
      <c r="FO422" s="46"/>
      <c r="FP422" s="46"/>
      <c r="FQ422" s="46"/>
      <c r="FR422" s="46"/>
      <c r="FS422" s="46"/>
      <c r="FT422" s="46"/>
      <c r="FU422" s="46"/>
      <c r="FV422" s="46"/>
      <c r="FW422" s="46"/>
      <c r="FX422" s="46"/>
      <c r="FY422" s="46"/>
      <c r="FZ422" s="46"/>
      <c r="GA422" s="46"/>
      <c r="GB422" s="46"/>
      <c r="GC422" s="46"/>
      <c r="GD422" s="46"/>
      <c r="GE422" s="46"/>
      <c r="GF422" s="46"/>
      <c r="GG422" s="46"/>
      <c r="GH422" s="46"/>
      <c r="GI422" s="46"/>
      <c r="GJ422" s="46"/>
      <c r="GK422" s="46"/>
      <c r="GL422" s="46"/>
      <c r="GM422" s="46"/>
      <c r="GN422" s="46"/>
      <c r="GO422" s="46"/>
      <c r="GP422" s="46"/>
      <c r="GQ422" s="46"/>
      <c r="GR422" s="46"/>
      <c r="GS422" s="46"/>
      <c r="GT422" s="46"/>
      <c r="GU422" s="46"/>
      <c r="GV422" s="46"/>
      <c r="GW422" s="46"/>
      <c r="GX422" s="46"/>
      <c r="GY422" s="46"/>
      <c r="GZ422" s="46"/>
      <c r="HA422" s="46"/>
      <c r="HB422" s="46"/>
      <c r="HC422" s="46"/>
      <c r="HD422" s="46"/>
      <c r="HE422" s="46"/>
      <c r="HF422" s="46"/>
      <c r="HG422" s="46"/>
      <c r="HH422" s="46"/>
      <c r="HI422" s="46"/>
      <c r="HJ422" s="46"/>
      <c r="HK422" s="46"/>
      <c r="HL422" s="46"/>
    </row>
    <row r="423" spans="1:220" s="119" customFormat="1" ht="28.5" customHeight="1" x14ac:dyDescent="0.45">
      <c r="A423" s="19"/>
      <c r="B423" s="21"/>
      <c r="C423" s="120"/>
      <c r="D423" s="19"/>
      <c r="E423" s="19"/>
      <c r="F423" s="19"/>
      <c r="G423" s="19"/>
      <c r="H423" s="19"/>
      <c r="I423" s="19"/>
      <c r="J423" s="68"/>
      <c r="K423" s="19"/>
      <c r="L423" s="19"/>
      <c r="N423" s="45"/>
      <c r="O423" s="46"/>
      <c r="P423" s="46"/>
      <c r="Q423" s="46"/>
      <c r="R423" s="46"/>
      <c r="S423" s="46"/>
      <c r="T423" s="46"/>
      <c r="U423" s="46"/>
      <c r="V423" s="46"/>
      <c r="W423" s="46"/>
      <c r="X423" s="46"/>
      <c r="Y423" s="46"/>
      <c r="Z423" s="46"/>
      <c r="AA423" s="46"/>
      <c r="AB423" s="46"/>
      <c r="AC423" s="46"/>
      <c r="AD423" s="46"/>
      <c r="AE423" s="46"/>
      <c r="AF423" s="46"/>
      <c r="AG423" s="46"/>
      <c r="AH423" s="46"/>
      <c r="AI423" s="46"/>
      <c r="AJ423" s="46"/>
      <c r="AK423" s="46"/>
      <c r="AL423" s="46"/>
      <c r="AM423" s="46"/>
      <c r="AN423" s="46"/>
      <c r="AO423" s="46"/>
      <c r="AP423" s="46"/>
      <c r="AQ423" s="46"/>
      <c r="AR423" s="46"/>
      <c r="AS423" s="46"/>
      <c r="AT423" s="46"/>
      <c r="AU423" s="46"/>
      <c r="AV423" s="46"/>
      <c r="AW423" s="46"/>
      <c r="AX423" s="46"/>
      <c r="AY423" s="46"/>
      <c r="AZ423" s="46"/>
      <c r="BA423" s="46"/>
      <c r="BB423" s="46"/>
      <c r="BC423" s="46"/>
      <c r="BD423" s="46"/>
      <c r="BE423" s="46"/>
      <c r="BF423" s="46"/>
      <c r="BG423" s="46"/>
      <c r="BH423" s="46"/>
      <c r="BI423" s="46"/>
      <c r="BJ423" s="46"/>
      <c r="BK423" s="46"/>
      <c r="BL423" s="46"/>
      <c r="BM423" s="46"/>
      <c r="BN423" s="46"/>
      <c r="BO423" s="46"/>
      <c r="BP423" s="46"/>
      <c r="BQ423" s="46"/>
      <c r="BR423" s="46"/>
      <c r="BS423" s="46"/>
      <c r="BT423" s="46"/>
      <c r="BU423" s="46"/>
      <c r="BV423" s="46"/>
      <c r="BW423" s="46"/>
      <c r="BX423" s="46"/>
      <c r="BY423" s="46"/>
      <c r="BZ423" s="46"/>
      <c r="CA423" s="46"/>
      <c r="CB423" s="46"/>
      <c r="CC423" s="46"/>
      <c r="CD423" s="46"/>
      <c r="CE423" s="46"/>
      <c r="CF423" s="46"/>
      <c r="CG423" s="46"/>
      <c r="CH423" s="46"/>
      <c r="CI423" s="46"/>
      <c r="CJ423" s="46"/>
      <c r="CK423" s="46"/>
      <c r="CL423" s="46"/>
      <c r="CM423" s="46"/>
      <c r="CN423" s="46"/>
      <c r="CO423" s="46"/>
      <c r="CP423" s="46"/>
      <c r="CQ423" s="46"/>
      <c r="CR423" s="46"/>
      <c r="CS423" s="46"/>
      <c r="CT423" s="46"/>
      <c r="CU423" s="46"/>
      <c r="CV423" s="46"/>
      <c r="CW423" s="46"/>
      <c r="CX423" s="46"/>
      <c r="CY423" s="46"/>
      <c r="CZ423" s="46"/>
      <c r="DA423" s="46"/>
      <c r="DB423" s="46"/>
      <c r="DC423" s="46"/>
      <c r="DD423" s="46"/>
      <c r="DE423" s="46"/>
      <c r="DF423" s="46"/>
      <c r="DG423" s="46"/>
      <c r="DH423" s="46"/>
      <c r="DI423" s="46"/>
      <c r="DJ423" s="46"/>
      <c r="DK423" s="46"/>
      <c r="DL423" s="46"/>
      <c r="DM423" s="46"/>
      <c r="DN423" s="46"/>
      <c r="DO423" s="46"/>
      <c r="DP423" s="46"/>
      <c r="DQ423" s="46"/>
      <c r="DR423" s="46"/>
      <c r="DS423" s="46"/>
      <c r="DT423" s="46"/>
      <c r="DU423" s="46"/>
      <c r="DV423" s="46"/>
      <c r="DW423" s="46"/>
      <c r="DX423" s="46"/>
      <c r="DY423" s="46"/>
      <c r="DZ423" s="46"/>
      <c r="EA423" s="46"/>
      <c r="EB423" s="46"/>
      <c r="EC423" s="46"/>
      <c r="ED423" s="46"/>
      <c r="EE423" s="46"/>
      <c r="EF423" s="46"/>
      <c r="EG423" s="46"/>
      <c r="EH423" s="46"/>
      <c r="EI423" s="46"/>
      <c r="EJ423" s="46"/>
      <c r="EK423" s="46"/>
      <c r="EL423" s="46"/>
      <c r="EM423" s="46"/>
      <c r="EN423" s="46"/>
      <c r="EO423" s="46"/>
      <c r="EP423" s="46"/>
      <c r="EQ423" s="46"/>
      <c r="ER423" s="46"/>
      <c r="ES423" s="46"/>
      <c r="ET423" s="46"/>
      <c r="EU423" s="46"/>
      <c r="EV423" s="46"/>
      <c r="EW423" s="46"/>
      <c r="EX423" s="46"/>
      <c r="EY423" s="46"/>
      <c r="EZ423" s="46"/>
      <c r="FA423" s="46"/>
      <c r="FB423" s="46"/>
      <c r="FC423" s="46"/>
      <c r="FD423" s="46"/>
      <c r="FE423" s="46"/>
      <c r="FF423" s="46"/>
      <c r="FG423" s="46"/>
      <c r="FH423" s="46"/>
      <c r="FI423" s="46"/>
      <c r="FJ423" s="46"/>
      <c r="FK423" s="46"/>
      <c r="FL423" s="46"/>
      <c r="FM423" s="46"/>
      <c r="FN423" s="46"/>
      <c r="FO423" s="46"/>
      <c r="FP423" s="46"/>
      <c r="FQ423" s="46"/>
      <c r="FR423" s="46"/>
      <c r="FS423" s="46"/>
      <c r="FT423" s="46"/>
      <c r="FU423" s="46"/>
      <c r="FV423" s="46"/>
      <c r="FW423" s="46"/>
      <c r="FX423" s="46"/>
      <c r="FY423" s="46"/>
      <c r="FZ423" s="46"/>
      <c r="GA423" s="46"/>
      <c r="GB423" s="46"/>
      <c r="GC423" s="46"/>
      <c r="GD423" s="46"/>
      <c r="GE423" s="46"/>
      <c r="GF423" s="46"/>
      <c r="GG423" s="46"/>
      <c r="GH423" s="46"/>
      <c r="GI423" s="46"/>
      <c r="GJ423" s="46"/>
      <c r="GK423" s="46"/>
      <c r="GL423" s="46"/>
      <c r="GM423" s="46"/>
      <c r="GN423" s="46"/>
      <c r="GO423" s="46"/>
      <c r="GP423" s="46"/>
      <c r="GQ423" s="46"/>
      <c r="GR423" s="46"/>
      <c r="GS423" s="46"/>
      <c r="GT423" s="46"/>
      <c r="GU423" s="46"/>
      <c r="GV423" s="46"/>
      <c r="GW423" s="46"/>
      <c r="GX423" s="46"/>
      <c r="GY423" s="46"/>
      <c r="GZ423" s="46"/>
      <c r="HA423" s="46"/>
      <c r="HB423" s="46"/>
      <c r="HC423" s="46"/>
      <c r="HD423" s="46"/>
      <c r="HE423" s="46"/>
      <c r="HF423" s="46"/>
      <c r="HG423" s="46"/>
      <c r="HH423" s="46"/>
      <c r="HI423" s="46"/>
      <c r="HJ423" s="46"/>
      <c r="HK423" s="46"/>
      <c r="HL423" s="46"/>
    </row>
    <row r="424" spans="1:220" s="119" customFormat="1" ht="28.5" customHeight="1" x14ac:dyDescent="0.45">
      <c r="A424" s="19"/>
      <c r="B424" s="21"/>
      <c r="C424" s="120"/>
      <c r="D424" s="19"/>
      <c r="E424" s="19"/>
      <c r="F424" s="19"/>
      <c r="G424" s="19"/>
      <c r="H424" s="19"/>
      <c r="I424" s="19"/>
      <c r="J424" s="68"/>
      <c r="K424" s="19"/>
      <c r="L424" s="19"/>
      <c r="N424" s="45"/>
      <c r="O424" s="46"/>
      <c r="P424" s="46"/>
      <c r="Q424" s="46"/>
      <c r="R424" s="46"/>
      <c r="S424" s="46"/>
      <c r="T424" s="46"/>
      <c r="U424" s="46"/>
      <c r="V424" s="46"/>
      <c r="W424" s="46"/>
      <c r="X424" s="46"/>
      <c r="Y424" s="46"/>
      <c r="Z424" s="46"/>
      <c r="AA424" s="46"/>
      <c r="AB424" s="46"/>
      <c r="AC424" s="46"/>
      <c r="AD424" s="46"/>
      <c r="AE424" s="46"/>
      <c r="AF424" s="46"/>
      <c r="AG424" s="46"/>
      <c r="AH424" s="46"/>
      <c r="AI424" s="46"/>
      <c r="AJ424" s="46"/>
      <c r="AK424" s="46"/>
      <c r="AL424" s="46"/>
      <c r="AM424" s="46"/>
      <c r="AN424" s="46"/>
      <c r="AO424" s="46"/>
      <c r="AP424" s="46"/>
      <c r="AQ424" s="46"/>
      <c r="AR424" s="46"/>
      <c r="AS424" s="46"/>
      <c r="AT424" s="46"/>
      <c r="AU424" s="46"/>
      <c r="AV424" s="46"/>
      <c r="AW424" s="46"/>
      <c r="AX424" s="46"/>
      <c r="AY424" s="46"/>
      <c r="AZ424" s="46"/>
      <c r="BA424" s="46"/>
      <c r="BB424" s="46"/>
      <c r="BC424" s="46"/>
      <c r="BD424" s="46"/>
      <c r="BE424" s="46"/>
      <c r="BF424" s="46"/>
      <c r="BG424" s="46"/>
      <c r="BH424" s="46"/>
      <c r="BI424" s="46"/>
      <c r="BJ424" s="46"/>
      <c r="BK424" s="46"/>
      <c r="BL424" s="46"/>
      <c r="BM424" s="46"/>
      <c r="BN424" s="46"/>
      <c r="BO424" s="46"/>
      <c r="BP424" s="46"/>
      <c r="BQ424" s="46"/>
      <c r="BR424" s="46"/>
      <c r="BS424" s="46"/>
      <c r="BT424" s="46"/>
      <c r="BU424" s="46"/>
      <c r="BV424" s="46"/>
      <c r="BW424" s="46"/>
      <c r="BX424" s="46"/>
      <c r="BY424" s="46"/>
      <c r="BZ424" s="46"/>
      <c r="CA424" s="46"/>
      <c r="CB424" s="46"/>
      <c r="CC424" s="46"/>
      <c r="CD424" s="46"/>
      <c r="CE424" s="46"/>
      <c r="CF424" s="46"/>
      <c r="CG424" s="46"/>
      <c r="CH424" s="46"/>
      <c r="CI424" s="46"/>
      <c r="CJ424" s="46"/>
      <c r="CK424" s="46"/>
      <c r="CL424" s="46"/>
      <c r="CM424" s="46"/>
      <c r="CN424" s="46"/>
      <c r="CO424" s="46"/>
      <c r="CP424" s="46"/>
      <c r="CQ424" s="46"/>
      <c r="CR424" s="46"/>
      <c r="CS424" s="46"/>
      <c r="CT424" s="46"/>
      <c r="CU424" s="46"/>
      <c r="CV424" s="46"/>
      <c r="CW424" s="46"/>
      <c r="CX424" s="46"/>
      <c r="CY424" s="46"/>
      <c r="CZ424" s="46"/>
      <c r="DA424" s="46"/>
      <c r="DB424" s="46"/>
      <c r="DC424" s="46"/>
      <c r="DD424" s="46"/>
      <c r="DE424" s="46"/>
      <c r="DF424" s="46"/>
      <c r="DG424" s="46"/>
      <c r="DH424" s="46"/>
      <c r="DI424" s="46"/>
      <c r="DJ424" s="46"/>
      <c r="DK424" s="46"/>
      <c r="DL424" s="46"/>
      <c r="DM424" s="46"/>
      <c r="DN424" s="46"/>
      <c r="DO424" s="46"/>
      <c r="DP424" s="46"/>
      <c r="DQ424" s="46"/>
      <c r="DR424" s="46"/>
      <c r="DS424" s="46"/>
      <c r="DT424" s="46"/>
      <c r="DU424" s="46"/>
      <c r="DV424" s="46"/>
      <c r="DW424" s="46"/>
      <c r="DX424" s="46"/>
      <c r="DY424" s="46"/>
      <c r="DZ424" s="46"/>
      <c r="EA424" s="46"/>
      <c r="EB424" s="46"/>
      <c r="EC424" s="46"/>
      <c r="ED424" s="46"/>
      <c r="EE424" s="46"/>
      <c r="EF424" s="46"/>
      <c r="EG424" s="46"/>
      <c r="EH424" s="46"/>
      <c r="EI424" s="46"/>
      <c r="EJ424" s="46"/>
      <c r="EK424" s="46"/>
      <c r="EL424" s="46"/>
      <c r="EM424" s="46"/>
      <c r="EN424" s="46"/>
      <c r="EO424" s="46"/>
      <c r="EP424" s="46"/>
      <c r="EQ424" s="46"/>
      <c r="ER424" s="46"/>
      <c r="ES424" s="46"/>
      <c r="ET424" s="46"/>
      <c r="EU424" s="46"/>
      <c r="EV424" s="46"/>
      <c r="EW424" s="46"/>
      <c r="EX424" s="46"/>
      <c r="EY424" s="46"/>
      <c r="EZ424" s="46"/>
      <c r="FA424" s="46"/>
      <c r="FB424" s="46"/>
      <c r="FC424" s="46"/>
      <c r="FD424" s="46"/>
      <c r="FE424" s="46"/>
      <c r="FF424" s="46"/>
      <c r="FG424" s="46"/>
      <c r="FH424" s="46"/>
      <c r="FI424" s="46"/>
      <c r="FJ424" s="46"/>
      <c r="FK424" s="46"/>
      <c r="FL424" s="46"/>
      <c r="FM424" s="46"/>
      <c r="FN424" s="46"/>
      <c r="FO424" s="46"/>
      <c r="FP424" s="46"/>
      <c r="FQ424" s="46"/>
      <c r="FR424" s="46"/>
      <c r="FS424" s="46"/>
      <c r="FT424" s="46"/>
      <c r="FU424" s="46"/>
      <c r="FV424" s="46"/>
      <c r="FW424" s="46"/>
      <c r="FX424" s="46"/>
      <c r="FY424" s="46"/>
      <c r="FZ424" s="46"/>
      <c r="GA424" s="46"/>
      <c r="GB424" s="46"/>
      <c r="GC424" s="46"/>
      <c r="GD424" s="46"/>
      <c r="GE424" s="46"/>
      <c r="GF424" s="46"/>
      <c r="GG424" s="46"/>
      <c r="GH424" s="46"/>
      <c r="GI424" s="46"/>
      <c r="GJ424" s="46"/>
      <c r="GK424" s="46"/>
      <c r="GL424" s="46"/>
      <c r="GM424" s="46"/>
      <c r="GN424" s="46"/>
      <c r="GO424" s="46"/>
      <c r="GP424" s="46"/>
      <c r="GQ424" s="46"/>
      <c r="GR424" s="46"/>
      <c r="GS424" s="46"/>
      <c r="GT424" s="46"/>
      <c r="GU424" s="46"/>
      <c r="GV424" s="46"/>
      <c r="GW424" s="46"/>
      <c r="GX424" s="46"/>
      <c r="GY424" s="46"/>
      <c r="GZ424" s="46"/>
      <c r="HA424" s="46"/>
      <c r="HB424" s="46"/>
      <c r="HC424" s="46"/>
      <c r="HD424" s="46"/>
      <c r="HE424" s="46"/>
      <c r="HF424" s="46"/>
      <c r="HG424" s="46"/>
      <c r="HH424" s="46"/>
      <c r="HI424" s="46"/>
      <c r="HJ424" s="46"/>
      <c r="HK424" s="46"/>
      <c r="HL424" s="46"/>
    </row>
    <row r="425" spans="1:220" s="119" customFormat="1" ht="28.5" customHeight="1" x14ac:dyDescent="0.45">
      <c r="A425" s="19"/>
      <c r="B425" s="21"/>
      <c r="C425" s="120"/>
      <c r="D425" s="19"/>
      <c r="E425" s="19"/>
      <c r="F425" s="19"/>
      <c r="G425" s="19"/>
      <c r="H425" s="19"/>
      <c r="I425" s="19"/>
      <c r="J425" s="68"/>
      <c r="K425" s="19"/>
      <c r="L425" s="19"/>
      <c r="N425" s="45"/>
      <c r="O425" s="46"/>
      <c r="P425" s="46"/>
      <c r="Q425" s="46"/>
      <c r="R425" s="46"/>
      <c r="S425" s="46"/>
      <c r="T425" s="46"/>
      <c r="U425" s="46"/>
      <c r="V425" s="46"/>
      <c r="W425" s="46"/>
      <c r="X425" s="46"/>
      <c r="Y425" s="46"/>
      <c r="Z425" s="46"/>
      <c r="AA425" s="46"/>
      <c r="AB425" s="46"/>
      <c r="AC425" s="46"/>
      <c r="AD425" s="46"/>
      <c r="AE425" s="46"/>
      <c r="AF425" s="46"/>
      <c r="AG425" s="46"/>
      <c r="AH425" s="46"/>
      <c r="AI425" s="46"/>
      <c r="AJ425" s="46"/>
      <c r="AK425" s="46"/>
      <c r="AL425" s="46"/>
      <c r="AM425" s="46"/>
      <c r="AN425" s="46"/>
      <c r="AO425" s="46"/>
      <c r="AP425" s="46"/>
      <c r="AQ425" s="46"/>
      <c r="AR425" s="46"/>
      <c r="AS425" s="46"/>
      <c r="AT425" s="46"/>
      <c r="AU425" s="46"/>
      <c r="AV425" s="46"/>
      <c r="AW425" s="46"/>
      <c r="AX425" s="46"/>
      <c r="AY425" s="46"/>
      <c r="AZ425" s="46"/>
      <c r="BA425" s="46"/>
      <c r="BB425" s="46"/>
      <c r="BC425" s="46"/>
      <c r="BD425" s="46"/>
      <c r="BE425" s="46"/>
      <c r="BF425" s="46"/>
      <c r="BG425" s="46"/>
      <c r="BH425" s="46"/>
      <c r="BI425" s="46"/>
      <c r="BJ425" s="46"/>
      <c r="BK425" s="46"/>
      <c r="BL425" s="46"/>
      <c r="BM425" s="46"/>
      <c r="BN425" s="46"/>
      <c r="BO425" s="46"/>
      <c r="BP425" s="46"/>
      <c r="BQ425" s="46"/>
      <c r="BR425" s="46"/>
      <c r="BS425" s="46"/>
      <c r="BT425" s="46"/>
      <c r="BU425" s="46"/>
      <c r="BV425" s="46"/>
      <c r="BW425" s="46"/>
      <c r="BX425" s="46"/>
      <c r="BY425" s="46"/>
      <c r="BZ425" s="46"/>
      <c r="CA425" s="46"/>
      <c r="CB425" s="46"/>
      <c r="CC425" s="46"/>
      <c r="CD425" s="46"/>
      <c r="CE425" s="46"/>
      <c r="CF425" s="46"/>
      <c r="CG425" s="46"/>
      <c r="CH425" s="46"/>
      <c r="CI425" s="46"/>
      <c r="CJ425" s="46"/>
      <c r="CK425" s="46"/>
      <c r="CL425" s="46"/>
      <c r="CM425" s="46"/>
      <c r="CN425" s="46"/>
      <c r="CO425" s="46"/>
      <c r="CP425" s="46"/>
      <c r="CQ425" s="46"/>
      <c r="CR425" s="46"/>
      <c r="CS425" s="46"/>
      <c r="CT425" s="46"/>
      <c r="CU425" s="46"/>
      <c r="CV425" s="46"/>
      <c r="CW425" s="46"/>
      <c r="CX425" s="46"/>
      <c r="CY425" s="46"/>
      <c r="CZ425" s="46"/>
      <c r="DA425" s="46"/>
      <c r="DB425" s="46"/>
      <c r="DC425" s="46"/>
      <c r="DD425" s="46"/>
      <c r="DE425" s="46"/>
      <c r="DF425" s="46"/>
      <c r="DG425" s="46"/>
      <c r="DH425" s="46"/>
      <c r="DI425" s="46"/>
      <c r="DJ425" s="46"/>
      <c r="DK425" s="46"/>
      <c r="DL425" s="46"/>
      <c r="DM425" s="46"/>
      <c r="DN425" s="46"/>
      <c r="DO425" s="46"/>
      <c r="DP425" s="46"/>
      <c r="DQ425" s="46"/>
      <c r="DR425" s="46"/>
      <c r="DS425" s="46"/>
      <c r="DT425" s="46"/>
      <c r="DU425" s="46"/>
      <c r="DV425" s="46"/>
      <c r="DW425" s="46"/>
      <c r="DX425" s="46"/>
      <c r="DY425" s="46"/>
      <c r="DZ425" s="46"/>
      <c r="EA425" s="46"/>
      <c r="EB425" s="46"/>
      <c r="EC425" s="46"/>
      <c r="ED425" s="46"/>
      <c r="EE425" s="46"/>
      <c r="EF425" s="46"/>
      <c r="EG425" s="46"/>
      <c r="EH425" s="46"/>
      <c r="EI425" s="46"/>
      <c r="EJ425" s="46"/>
      <c r="EK425" s="46"/>
      <c r="EL425" s="46"/>
      <c r="EM425" s="46"/>
      <c r="EN425" s="46"/>
      <c r="EO425" s="46"/>
      <c r="EP425" s="46"/>
      <c r="EQ425" s="46"/>
      <c r="ER425" s="46"/>
      <c r="ES425" s="46"/>
      <c r="ET425" s="46"/>
      <c r="EU425" s="46"/>
      <c r="EV425" s="46"/>
      <c r="EW425" s="46"/>
      <c r="EX425" s="46"/>
      <c r="EY425" s="46"/>
      <c r="EZ425" s="46"/>
      <c r="FA425" s="46"/>
      <c r="FB425" s="46"/>
      <c r="FC425" s="46"/>
      <c r="FD425" s="46"/>
      <c r="FE425" s="46"/>
      <c r="FF425" s="46"/>
      <c r="FG425" s="46"/>
      <c r="FH425" s="46"/>
      <c r="FI425" s="46"/>
      <c r="FJ425" s="46"/>
      <c r="FK425" s="46"/>
      <c r="FL425" s="46"/>
      <c r="FM425" s="46"/>
      <c r="FN425" s="46"/>
      <c r="FO425" s="46"/>
      <c r="FP425" s="46"/>
      <c r="FQ425" s="46"/>
      <c r="FR425" s="46"/>
      <c r="FS425" s="46"/>
      <c r="FT425" s="46"/>
      <c r="FU425" s="46"/>
      <c r="FV425" s="46"/>
      <c r="FW425" s="46"/>
      <c r="FX425" s="46"/>
      <c r="FY425" s="46"/>
      <c r="FZ425" s="46"/>
      <c r="GA425" s="46"/>
      <c r="GB425" s="46"/>
      <c r="GC425" s="46"/>
      <c r="GD425" s="46"/>
      <c r="GE425" s="46"/>
      <c r="GF425" s="46"/>
      <c r="GG425" s="46"/>
      <c r="GH425" s="46"/>
      <c r="GI425" s="46"/>
      <c r="GJ425" s="46"/>
      <c r="GK425" s="46"/>
      <c r="GL425" s="46"/>
      <c r="GM425" s="46"/>
      <c r="GN425" s="46"/>
      <c r="GO425" s="46"/>
      <c r="GP425" s="46"/>
      <c r="GQ425" s="46"/>
      <c r="GR425" s="46"/>
      <c r="GS425" s="46"/>
      <c r="GT425" s="46"/>
      <c r="GU425" s="46"/>
      <c r="GV425" s="46"/>
      <c r="GW425" s="46"/>
      <c r="GX425" s="46"/>
      <c r="GY425" s="46"/>
      <c r="GZ425" s="46"/>
      <c r="HA425" s="46"/>
      <c r="HB425" s="46"/>
      <c r="HC425" s="46"/>
      <c r="HD425" s="46"/>
      <c r="HE425" s="46"/>
      <c r="HF425" s="46"/>
      <c r="HG425" s="46"/>
      <c r="HH425" s="46"/>
      <c r="HI425" s="46"/>
      <c r="HJ425" s="46"/>
      <c r="HK425" s="46"/>
      <c r="HL425" s="46"/>
    </row>
    <row r="426" spans="1:220" s="119" customFormat="1" ht="28.5" customHeight="1" x14ac:dyDescent="0.45">
      <c r="A426" s="19"/>
      <c r="B426" s="21"/>
      <c r="C426" s="120"/>
      <c r="D426" s="19"/>
      <c r="E426" s="19"/>
      <c r="F426" s="19"/>
      <c r="G426" s="19"/>
      <c r="H426" s="19"/>
      <c r="I426" s="19"/>
      <c r="J426" s="68"/>
      <c r="K426" s="19"/>
      <c r="L426" s="19"/>
      <c r="N426" s="45"/>
      <c r="O426" s="46"/>
      <c r="P426" s="46"/>
      <c r="Q426" s="46"/>
      <c r="R426" s="46"/>
      <c r="S426" s="46"/>
      <c r="T426" s="46"/>
      <c r="U426" s="46"/>
      <c r="V426" s="46"/>
      <c r="W426" s="46"/>
      <c r="X426" s="46"/>
      <c r="Y426" s="46"/>
      <c r="Z426" s="46"/>
      <c r="AA426" s="46"/>
      <c r="AB426" s="46"/>
      <c r="AC426" s="46"/>
      <c r="AD426" s="46"/>
      <c r="AE426" s="46"/>
      <c r="AF426" s="46"/>
      <c r="AG426" s="46"/>
      <c r="AH426" s="46"/>
      <c r="AI426" s="46"/>
      <c r="AJ426" s="46"/>
      <c r="AK426" s="46"/>
      <c r="AL426" s="46"/>
      <c r="AM426" s="46"/>
      <c r="AN426" s="46"/>
      <c r="AO426" s="46"/>
      <c r="AP426" s="46"/>
      <c r="AQ426" s="46"/>
      <c r="AR426" s="46"/>
      <c r="AS426" s="46"/>
      <c r="AT426" s="46"/>
      <c r="AU426" s="46"/>
      <c r="AV426" s="46"/>
      <c r="AW426" s="46"/>
      <c r="AX426" s="46"/>
      <c r="AY426" s="46"/>
      <c r="AZ426" s="46"/>
      <c r="BA426" s="46"/>
      <c r="BB426" s="46"/>
      <c r="BC426" s="46"/>
      <c r="BD426" s="46"/>
      <c r="BE426" s="46"/>
      <c r="BF426" s="46"/>
      <c r="BG426" s="46"/>
      <c r="BH426" s="46"/>
      <c r="BI426" s="46"/>
      <c r="BJ426" s="46"/>
      <c r="BK426" s="46"/>
      <c r="BL426" s="46"/>
      <c r="BM426" s="46"/>
      <c r="BN426" s="46"/>
      <c r="BO426" s="46"/>
      <c r="BP426" s="46"/>
      <c r="BQ426" s="46"/>
      <c r="BR426" s="46"/>
      <c r="BS426" s="46"/>
      <c r="BT426" s="46"/>
      <c r="BU426" s="46"/>
      <c r="BV426" s="46"/>
      <c r="BW426" s="46"/>
      <c r="BX426" s="46"/>
      <c r="BY426" s="46"/>
      <c r="BZ426" s="46"/>
      <c r="CA426" s="46"/>
      <c r="CB426" s="46"/>
      <c r="CC426" s="46"/>
      <c r="CD426" s="46"/>
      <c r="CE426" s="46"/>
      <c r="CF426" s="46"/>
      <c r="CG426" s="46"/>
      <c r="CH426" s="46"/>
      <c r="CI426" s="46"/>
      <c r="CJ426" s="46"/>
      <c r="CK426" s="46"/>
      <c r="CL426" s="46"/>
      <c r="CM426" s="46"/>
      <c r="CN426" s="46"/>
      <c r="CO426" s="46"/>
      <c r="CP426" s="46"/>
      <c r="CQ426" s="46"/>
      <c r="CR426" s="46"/>
      <c r="CS426" s="46"/>
      <c r="CT426" s="46"/>
      <c r="CU426" s="46"/>
      <c r="CV426" s="46"/>
      <c r="CW426" s="46"/>
      <c r="CX426" s="46"/>
      <c r="CY426" s="46"/>
      <c r="CZ426" s="46"/>
      <c r="DA426" s="46"/>
      <c r="DB426" s="46"/>
      <c r="DC426" s="46"/>
      <c r="DD426" s="46"/>
      <c r="DE426" s="46"/>
      <c r="DF426" s="46"/>
      <c r="DG426" s="46"/>
      <c r="DH426" s="46"/>
      <c r="DI426" s="46"/>
      <c r="DJ426" s="46"/>
      <c r="DK426" s="46"/>
      <c r="DL426" s="46"/>
      <c r="DM426" s="46"/>
      <c r="DN426" s="46"/>
      <c r="DO426" s="46"/>
      <c r="DP426" s="46"/>
      <c r="DQ426" s="46"/>
      <c r="DR426" s="46"/>
      <c r="DS426" s="46"/>
      <c r="DT426" s="46"/>
      <c r="DU426" s="46"/>
      <c r="DV426" s="46"/>
      <c r="DW426" s="46"/>
      <c r="DX426" s="46"/>
      <c r="DY426" s="46"/>
      <c r="DZ426" s="46"/>
      <c r="EA426" s="46"/>
      <c r="EB426" s="46"/>
      <c r="EC426" s="46"/>
      <c r="ED426" s="46"/>
      <c r="EE426" s="46"/>
      <c r="EF426" s="46"/>
      <c r="EG426" s="46"/>
      <c r="EH426" s="46"/>
      <c r="EI426" s="46"/>
      <c r="EJ426" s="46"/>
      <c r="EK426" s="46"/>
      <c r="EL426" s="46"/>
      <c r="EM426" s="46"/>
      <c r="EN426" s="46"/>
      <c r="EO426" s="46"/>
      <c r="EP426" s="46"/>
      <c r="EQ426" s="46"/>
      <c r="ER426" s="46"/>
      <c r="ES426" s="46"/>
      <c r="ET426" s="46"/>
      <c r="EU426" s="46"/>
      <c r="EV426" s="46"/>
      <c r="EW426" s="46"/>
      <c r="EX426" s="46"/>
      <c r="EY426" s="46"/>
      <c r="EZ426" s="46"/>
      <c r="FA426" s="46"/>
      <c r="FB426" s="46"/>
      <c r="FC426" s="46"/>
      <c r="FD426" s="46"/>
      <c r="FE426" s="46"/>
      <c r="FF426" s="46"/>
      <c r="FG426" s="46"/>
      <c r="FH426" s="46"/>
      <c r="FI426" s="46"/>
      <c r="FJ426" s="46"/>
      <c r="FK426" s="46"/>
      <c r="FL426" s="46"/>
      <c r="FM426" s="46"/>
      <c r="FN426" s="46"/>
      <c r="FO426" s="46"/>
      <c r="FP426" s="46"/>
      <c r="FQ426" s="46"/>
      <c r="FR426" s="46"/>
      <c r="FS426" s="46"/>
      <c r="FT426" s="46"/>
      <c r="FU426" s="46"/>
      <c r="FV426" s="46"/>
      <c r="FW426" s="46"/>
      <c r="FX426" s="46"/>
      <c r="FY426" s="46"/>
      <c r="FZ426" s="46"/>
      <c r="GA426" s="46"/>
      <c r="GB426" s="46"/>
      <c r="GC426" s="46"/>
      <c r="GD426" s="46"/>
      <c r="GE426" s="46"/>
      <c r="GF426" s="46"/>
      <c r="GG426" s="46"/>
      <c r="GH426" s="46"/>
      <c r="GI426" s="46"/>
      <c r="GJ426" s="46"/>
      <c r="GK426" s="46"/>
      <c r="GL426" s="46"/>
      <c r="GM426" s="46"/>
      <c r="GN426" s="46"/>
      <c r="GO426" s="46"/>
      <c r="GP426" s="46"/>
      <c r="GQ426" s="46"/>
      <c r="GR426" s="46"/>
      <c r="GS426" s="46"/>
      <c r="GT426" s="46"/>
      <c r="GU426" s="46"/>
      <c r="GV426" s="46"/>
      <c r="GW426" s="46"/>
      <c r="GX426" s="46"/>
      <c r="GY426" s="46"/>
      <c r="GZ426" s="46"/>
      <c r="HA426" s="46"/>
      <c r="HB426" s="46"/>
      <c r="HC426" s="46"/>
      <c r="HD426" s="46"/>
      <c r="HE426" s="46"/>
      <c r="HF426" s="46"/>
      <c r="HG426" s="46"/>
      <c r="HH426" s="46"/>
      <c r="HI426" s="46"/>
      <c r="HJ426" s="46"/>
      <c r="HK426" s="46"/>
      <c r="HL426" s="46"/>
    </row>
    <row r="427" spans="1:220" s="119" customFormat="1" ht="28.5" customHeight="1" x14ac:dyDescent="0.45">
      <c r="A427" s="19"/>
      <c r="B427" s="21"/>
      <c r="C427" s="120"/>
      <c r="D427" s="19"/>
      <c r="E427" s="19"/>
      <c r="F427" s="19"/>
      <c r="G427" s="19"/>
      <c r="H427" s="19"/>
      <c r="I427" s="19"/>
      <c r="J427" s="68"/>
      <c r="K427" s="19"/>
      <c r="L427" s="19"/>
      <c r="N427" s="45"/>
      <c r="O427" s="46"/>
      <c r="P427" s="46"/>
      <c r="Q427" s="46"/>
      <c r="R427" s="46"/>
      <c r="S427" s="46"/>
      <c r="T427" s="46"/>
      <c r="U427" s="46"/>
      <c r="V427" s="46"/>
      <c r="W427" s="46"/>
      <c r="X427" s="46"/>
      <c r="Y427" s="46"/>
      <c r="Z427" s="46"/>
      <c r="AA427" s="46"/>
      <c r="AB427" s="46"/>
      <c r="AC427" s="46"/>
      <c r="AD427" s="46"/>
      <c r="AE427" s="46"/>
      <c r="AF427" s="46"/>
      <c r="AG427" s="46"/>
      <c r="AH427" s="46"/>
      <c r="AI427" s="46"/>
      <c r="AJ427" s="46"/>
      <c r="AK427" s="46"/>
      <c r="AL427" s="46"/>
      <c r="AM427" s="46"/>
      <c r="AN427" s="46"/>
      <c r="AO427" s="46"/>
      <c r="AP427" s="46"/>
      <c r="AQ427" s="46"/>
      <c r="AR427" s="46"/>
      <c r="AS427" s="46"/>
      <c r="AT427" s="46"/>
      <c r="AU427" s="46"/>
      <c r="AV427" s="46"/>
      <c r="AW427" s="46"/>
      <c r="AX427" s="46"/>
      <c r="AY427" s="46"/>
      <c r="AZ427" s="46"/>
      <c r="BA427" s="46"/>
      <c r="BB427" s="46"/>
      <c r="BC427" s="46"/>
      <c r="BD427" s="46"/>
      <c r="BE427" s="46"/>
      <c r="BF427" s="46"/>
      <c r="BG427" s="46"/>
      <c r="BH427" s="46"/>
      <c r="BI427" s="46"/>
      <c r="BJ427" s="46"/>
      <c r="BK427" s="46"/>
      <c r="BL427" s="46"/>
      <c r="BM427" s="46"/>
      <c r="BN427" s="46"/>
      <c r="BO427" s="46"/>
      <c r="BP427" s="46"/>
      <c r="BQ427" s="46"/>
      <c r="BR427" s="46"/>
      <c r="BS427" s="46"/>
      <c r="BT427" s="46"/>
      <c r="BU427" s="46"/>
      <c r="BV427" s="46"/>
      <c r="BW427" s="46"/>
      <c r="BX427" s="46"/>
      <c r="BY427" s="46"/>
      <c r="BZ427" s="46"/>
      <c r="CA427" s="46"/>
      <c r="CB427" s="46"/>
      <c r="CC427" s="46"/>
      <c r="CD427" s="46"/>
      <c r="CE427" s="46"/>
      <c r="CF427" s="46"/>
      <c r="CG427" s="46"/>
      <c r="CH427" s="46"/>
      <c r="CI427" s="46"/>
      <c r="CJ427" s="46"/>
      <c r="CK427" s="46"/>
      <c r="CL427" s="46"/>
      <c r="CM427" s="46"/>
      <c r="CN427" s="46"/>
      <c r="CO427" s="46"/>
      <c r="CP427" s="46"/>
      <c r="CQ427" s="46"/>
      <c r="CR427" s="46"/>
      <c r="CS427" s="46"/>
      <c r="CT427" s="46"/>
      <c r="CU427" s="46"/>
      <c r="CV427" s="46"/>
      <c r="CW427" s="46"/>
      <c r="CX427" s="46"/>
      <c r="CY427" s="46"/>
      <c r="CZ427" s="46"/>
      <c r="DA427" s="46"/>
      <c r="DB427" s="46"/>
      <c r="DC427" s="46"/>
      <c r="DD427" s="46"/>
      <c r="DE427" s="46"/>
      <c r="DF427" s="46"/>
      <c r="DG427" s="46"/>
      <c r="DH427" s="46"/>
      <c r="DI427" s="46"/>
      <c r="DJ427" s="46"/>
      <c r="DK427" s="46"/>
      <c r="DL427" s="46"/>
      <c r="DM427" s="46"/>
      <c r="DN427" s="46"/>
      <c r="DO427" s="46"/>
      <c r="DP427" s="46"/>
      <c r="DQ427" s="46"/>
      <c r="DR427" s="46"/>
      <c r="DS427" s="46"/>
      <c r="DT427" s="46"/>
      <c r="DU427" s="46"/>
      <c r="DV427" s="46"/>
      <c r="DW427" s="46"/>
      <c r="DX427" s="46"/>
      <c r="DY427" s="46"/>
      <c r="DZ427" s="46"/>
      <c r="EA427" s="46"/>
      <c r="EB427" s="46"/>
      <c r="EC427" s="46"/>
      <c r="ED427" s="46"/>
      <c r="EE427" s="46"/>
      <c r="EF427" s="46"/>
      <c r="EG427" s="46"/>
      <c r="EH427" s="46"/>
      <c r="EI427" s="46"/>
      <c r="EJ427" s="46"/>
      <c r="EK427" s="46"/>
      <c r="EL427" s="46"/>
      <c r="EM427" s="46"/>
      <c r="EN427" s="46"/>
      <c r="EO427" s="46"/>
      <c r="EP427" s="46"/>
      <c r="EQ427" s="46"/>
      <c r="ER427" s="46"/>
      <c r="ES427" s="46"/>
      <c r="ET427" s="46"/>
      <c r="EU427" s="46"/>
      <c r="EV427" s="46"/>
      <c r="EW427" s="46"/>
      <c r="EX427" s="46"/>
      <c r="EY427" s="46"/>
      <c r="EZ427" s="46"/>
      <c r="FA427" s="46"/>
      <c r="FB427" s="46"/>
      <c r="FC427" s="46"/>
      <c r="FD427" s="46"/>
      <c r="FE427" s="46"/>
      <c r="FF427" s="46"/>
      <c r="FG427" s="46"/>
      <c r="FH427" s="46"/>
      <c r="FI427" s="46"/>
      <c r="FJ427" s="46"/>
      <c r="FK427" s="46"/>
      <c r="FL427" s="46"/>
      <c r="FM427" s="46"/>
      <c r="FN427" s="46"/>
      <c r="FO427" s="46"/>
      <c r="FP427" s="46"/>
      <c r="FQ427" s="46"/>
      <c r="FR427" s="46"/>
      <c r="FS427" s="46"/>
      <c r="FT427" s="46"/>
      <c r="FU427" s="46"/>
      <c r="FV427" s="46"/>
      <c r="FW427" s="46"/>
      <c r="FX427" s="46"/>
      <c r="FY427" s="46"/>
      <c r="FZ427" s="46"/>
      <c r="GA427" s="46"/>
      <c r="GB427" s="46"/>
      <c r="GC427" s="46"/>
      <c r="GD427" s="46"/>
      <c r="GE427" s="46"/>
      <c r="GF427" s="46"/>
      <c r="GG427" s="46"/>
      <c r="GH427" s="46"/>
      <c r="GI427" s="46"/>
      <c r="GJ427" s="46"/>
      <c r="GK427" s="46"/>
      <c r="GL427" s="46"/>
      <c r="GM427" s="46"/>
      <c r="GN427" s="46"/>
      <c r="GO427" s="46"/>
      <c r="GP427" s="46"/>
      <c r="GQ427" s="46"/>
      <c r="GR427" s="46"/>
      <c r="GS427" s="46"/>
      <c r="GT427" s="46"/>
      <c r="GU427" s="46"/>
      <c r="GV427" s="46"/>
      <c r="GW427" s="46"/>
      <c r="GX427" s="46"/>
      <c r="GY427" s="46"/>
      <c r="GZ427" s="46"/>
      <c r="HA427" s="46"/>
      <c r="HB427" s="46"/>
      <c r="HC427" s="46"/>
      <c r="HD427" s="46"/>
      <c r="HE427" s="46"/>
      <c r="HF427" s="46"/>
      <c r="HG427" s="46"/>
      <c r="HH427" s="46"/>
      <c r="HI427" s="46"/>
      <c r="HJ427" s="46"/>
      <c r="HK427" s="46"/>
      <c r="HL427" s="46"/>
    </row>
    <row r="428" spans="1:220" s="119" customFormat="1" ht="28.5" customHeight="1" x14ac:dyDescent="0.45">
      <c r="A428" s="19"/>
      <c r="B428" s="21"/>
      <c r="C428" s="120"/>
      <c r="D428" s="19"/>
      <c r="E428" s="19"/>
      <c r="F428" s="19"/>
      <c r="G428" s="19"/>
      <c r="H428" s="19"/>
      <c r="I428" s="19"/>
      <c r="J428" s="68"/>
      <c r="K428" s="19"/>
      <c r="L428" s="19"/>
      <c r="N428" s="45"/>
      <c r="O428" s="46"/>
      <c r="P428" s="46"/>
      <c r="Q428" s="46"/>
      <c r="R428" s="46"/>
      <c r="S428" s="46"/>
      <c r="T428" s="46"/>
      <c r="U428" s="46"/>
      <c r="V428" s="46"/>
      <c r="W428" s="46"/>
      <c r="X428" s="46"/>
      <c r="Y428" s="46"/>
      <c r="Z428" s="46"/>
      <c r="AA428" s="46"/>
      <c r="AB428" s="46"/>
      <c r="AC428" s="46"/>
      <c r="AD428" s="46"/>
      <c r="AE428" s="46"/>
      <c r="AF428" s="46"/>
      <c r="AG428" s="46"/>
      <c r="AH428" s="46"/>
      <c r="AI428" s="46"/>
      <c r="AJ428" s="46"/>
      <c r="AK428" s="46"/>
      <c r="AL428" s="46"/>
      <c r="AM428" s="46"/>
      <c r="AN428" s="46"/>
      <c r="AO428" s="46"/>
      <c r="AP428" s="46"/>
      <c r="AQ428" s="46"/>
      <c r="AR428" s="46"/>
      <c r="AS428" s="46"/>
      <c r="AT428" s="46"/>
      <c r="AU428" s="46"/>
      <c r="AV428" s="46"/>
      <c r="AW428" s="46"/>
      <c r="AX428" s="46"/>
      <c r="AY428" s="46"/>
      <c r="AZ428" s="46"/>
      <c r="BA428" s="46"/>
      <c r="BB428" s="46"/>
      <c r="BC428" s="46"/>
      <c r="BD428" s="46"/>
      <c r="BE428" s="46"/>
      <c r="BF428" s="46"/>
      <c r="BG428" s="46"/>
      <c r="BH428" s="46"/>
      <c r="BI428" s="46"/>
      <c r="BJ428" s="46"/>
      <c r="BK428" s="46"/>
      <c r="BL428" s="46"/>
      <c r="BM428" s="46"/>
      <c r="BN428" s="46"/>
      <c r="BO428" s="46"/>
      <c r="BP428" s="46"/>
      <c r="BQ428" s="46"/>
      <c r="BR428" s="46"/>
      <c r="BS428" s="46"/>
      <c r="BT428" s="46"/>
      <c r="BU428" s="46"/>
      <c r="BV428" s="46"/>
      <c r="BW428" s="46"/>
      <c r="BX428" s="46"/>
      <c r="BY428" s="46"/>
      <c r="BZ428" s="46"/>
      <c r="CA428" s="46"/>
      <c r="CB428" s="46"/>
      <c r="CC428" s="46"/>
      <c r="CD428" s="46"/>
      <c r="CE428" s="46"/>
      <c r="CF428" s="46"/>
      <c r="CG428" s="46"/>
      <c r="CH428" s="46"/>
      <c r="CI428" s="46"/>
      <c r="CJ428" s="46"/>
      <c r="CK428" s="46"/>
      <c r="CL428" s="46"/>
      <c r="CM428" s="46"/>
      <c r="CN428" s="46"/>
      <c r="CO428" s="46"/>
      <c r="CP428" s="46"/>
      <c r="CQ428" s="46"/>
      <c r="CR428" s="46"/>
      <c r="CS428" s="46"/>
      <c r="CT428" s="46"/>
      <c r="CU428" s="46"/>
      <c r="CV428" s="46"/>
      <c r="CW428" s="46"/>
      <c r="CX428" s="46"/>
      <c r="CY428" s="46"/>
      <c r="CZ428" s="46"/>
      <c r="DA428" s="46"/>
      <c r="DB428" s="46"/>
      <c r="DC428" s="46"/>
      <c r="DD428" s="46"/>
      <c r="DE428" s="46"/>
      <c r="DF428" s="46"/>
      <c r="DG428" s="46"/>
      <c r="DH428" s="46"/>
      <c r="DI428" s="46"/>
      <c r="DJ428" s="46"/>
      <c r="DK428" s="46"/>
      <c r="DL428" s="46"/>
      <c r="DM428" s="46"/>
      <c r="DN428" s="46"/>
      <c r="DO428" s="46"/>
      <c r="DP428" s="46"/>
      <c r="DQ428" s="46"/>
      <c r="DR428" s="46"/>
      <c r="DS428" s="46"/>
      <c r="DT428" s="46"/>
      <c r="DU428" s="46"/>
      <c r="DV428" s="46"/>
      <c r="DW428" s="46"/>
      <c r="DX428" s="46"/>
      <c r="DY428" s="46"/>
      <c r="DZ428" s="46"/>
      <c r="EA428" s="46"/>
      <c r="EB428" s="46"/>
      <c r="EC428" s="46"/>
      <c r="ED428" s="46"/>
      <c r="EE428" s="46"/>
      <c r="EF428" s="46"/>
      <c r="EG428" s="46"/>
      <c r="EH428" s="46"/>
      <c r="EI428" s="46"/>
      <c r="EJ428" s="46"/>
      <c r="EK428" s="46"/>
      <c r="EL428" s="46"/>
      <c r="EM428" s="46"/>
      <c r="EN428" s="46"/>
      <c r="EO428" s="46"/>
      <c r="EP428" s="46"/>
      <c r="EQ428" s="46"/>
      <c r="ER428" s="46"/>
      <c r="ES428" s="46"/>
      <c r="ET428" s="46"/>
      <c r="EU428" s="46"/>
      <c r="EV428" s="46"/>
      <c r="EW428" s="46"/>
      <c r="EX428" s="46"/>
      <c r="EY428" s="46"/>
      <c r="EZ428" s="46"/>
      <c r="FA428" s="46"/>
      <c r="FB428" s="46"/>
      <c r="FC428" s="46"/>
      <c r="FD428" s="46"/>
      <c r="FE428" s="46"/>
      <c r="FF428" s="46"/>
      <c r="FG428" s="46"/>
      <c r="FH428" s="46"/>
      <c r="FI428" s="46"/>
      <c r="FJ428" s="46"/>
      <c r="FK428" s="46"/>
      <c r="FL428" s="46"/>
      <c r="FM428" s="46"/>
      <c r="FN428" s="46"/>
      <c r="FO428" s="46"/>
      <c r="FP428" s="46"/>
      <c r="FQ428" s="46"/>
      <c r="FR428" s="46"/>
      <c r="FS428" s="46"/>
      <c r="FT428" s="46"/>
      <c r="FU428" s="46"/>
      <c r="FV428" s="46"/>
      <c r="FW428" s="46"/>
      <c r="FX428" s="46"/>
      <c r="FY428" s="46"/>
      <c r="FZ428" s="46"/>
      <c r="GA428" s="46"/>
      <c r="GB428" s="46"/>
      <c r="GC428" s="46"/>
      <c r="GD428" s="46"/>
      <c r="GE428" s="46"/>
      <c r="GF428" s="46"/>
      <c r="GG428" s="46"/>
      <c r="GH428" s="46"/>
      <c r="GI428" s="46"/>
      <c r="GJ428" s="46"/>
      <c r="GK428" s="46"/>
      <c r="GL428" s="46"/>
      <c r="GM428" s="46"/>
      <c r="GN428" s="46"/>
      <c r="GO428" s="46"/>
      <c r="GP428" s="46"/>
      <c r="GQ428" s="46"/>
      <c r="GR428" s="46"/>
      <c r="GS428" s="46"/>
      <c r="GT428" s="46"/>
      <c r="GU428" s="46"/>
      <c r="GV428" s="46"/>
      <c r="GW428" s="46"/>
      <c r="GX428" s="46"/>
      <c r="GY428" s="46"/>
      <c r="GZ428" s="46"/>
      <c r="HA428" s="46"/>
      <c r="HB428" s="46"/>
      <c r="HC428" s="46"/>
      <c r="HD428" s="46"/>
      <c r="HE428" s="46"/>
      <c r="HF428" s="46"/>
      <c r="HG428" s="46"/>
      <c r="HH428" s="46"/>
      <c r="HI428" s="46"/>
      <c r="HJ428" s="46"/>
      <c r="HK428" s="46"/>
      <c r="HL428" s="46"/>
    </row>
    <row r="429" spans="1:220" s="119" customFormat="1" ht="28.5" customHeight="1" x14ac:dyDescent="0.45">
      <c r="A429" s="19"/>
      <c r="B429" s="21"/>
      <c r="C429" s="120"/>
      <c r="D429" s="19"/>
      <c r="E429" s="19"/>
      <c r="F429" s="19"/>
      <c r="G429" s="19"/>
      <c r="H429" s="19"/>
      <c r="I429" s="19"/>
      <c r="J429" s="68"/>
      <c r="K429" s="19"/>
      <c r="L429" s="19"/>
      <c r="N429" s="45"/>
      <c r="O429" s="46"/>
      <c r="P429" s="46"/>
      <c r="Q429" s="46"/>
      <c r="R429" s="46"/>
      <c r="S429" s="46"/>
      <c r="T429" s="46"/>
      <c r="U429" s="46"/>
      <c r="V429" s="46"/>
      <c r="W429" s="46"/>
      <c r="X429" s="46"/>
      <c r="Y429" s="46"/>
      <c r="Z429" s="46"/>
      <c r="AA429" s="46"/>
      <c r="AB429" s="46"/>
      <c r="AC429" s="46"/>
      <c r="AD429" s="46"/>
      <c r="AE429" s="46"/>
      <c r="AF429" s="46"/>
      <c r="AG429" s="46"/>
      <c r="AH429" s="46"/>
      <c r="AI429" s="46"/>
      <c r="AJ429" s="46"/>
      <c r="AK429" s="46"/>
      <c r="AL429" s="46"/>
      <c r="AM429" s="46"/>
      <c r="AN429" s="46"/>
      <c r="AO429" s="46"/>
      <c r="AP429" s="46"/>
      <c r="AQ429" s="46"/>
      <c r="AR429" s="46"/>
      <c r="AS429" s="46"/>
      <c r="AT429" s="46"/>
      <c r="AU429" s="46"/>
      <c r="AV429" s="46"/>
      <c r="AW429" s="46"/>
      <c r="AX429" s="46"/>
      <c r="AY429" s="46"/>
      <c r="AZ429" s="46"/>
      <c r="BA429" s="46"/>
      <c r="BB429" s="46"/>
      <c r="BC429" s="46"/>
      <c r="BD429" s="46"/>
      <c r="BE429" s="46"/>
      <c r="BF429" s="46"/>
      <c r="BG429" s="46"/>
      <c r="BH429" s="46"/>
      <c r="BI429" s="46"/>
      <c r="BJ429" s="46"/>
      <c r="BK429" s="46"/>
      <c r="BL429" s="46"/>
      <c r="BM429" s="46"/>
      <c r="BN429" s="46"/>
      <c r="BO429" s="46"/>
      <c r="BP429" s="46"/>
      <c r="BQ429" s="46"/>
      <c r="BR429" s="46"/>
      <c r="BS429" s="46"/>
      <c r="BT429" s="46"/>
      <c r="BU429" s="46"/>
      <c r="BV429" s="46"/>
      <c r="BW429" s="46"/>
      <c r="BX429" s="46"/>
      <c r="BY429" s="46"/>
      <c r="BZ429" s="46"/>
      <c r="CA429" s="46"/>
      <c r="CB429" s="46"/>
      <c r="CC429" s="46"/>
      <c r="CD429" s="46"/>
      <c r="CE429" s="46"/>
      <c r="CF429" s="46"/>
      <c r="CG429" s="46"/>
      <c r="CH429" s="46"/>
      <c r="CI429" s="46"/>
      <c r="CJ429" s="46"/>
      <c r="CK429" s="46"/>
      <c r="CL429" s="46"/>
      <c r="CM429" s="46"/>
      <c r="CN429" s="46"/>
      <c r="CO429" s="46"/>
      <c r="CP429" s="46"/>
      <c r="CQ429" s="46"/>
      <c r="CR429" s="46"/>
      <c r="CS429" s="46"/>
      <c r="CT429" s="46"/>
      <c r="CU429" s="46"/>
      <c r="CV429" s="46"/>
      <c r="CW429" s="46"/>
      <c r="CX429" s="46"/>
      <c r="CY429" s="46"/>
      <c r="CZ429" s="46"/>
      <c r="DA429" s="46"/>
      <c r="DB429" s="46"/>
      <c r="DC429" s="46"/>
      <c r="DD429" s="46"/>
      <c r="DE429" s="46"/>
      <c r="DF429" s="46"/>
      <c r="DG429" s="46"/>
      <c r="DH429" s="46"/>
      <c r="DI429" s="46"/>
      <c r="DJ429" s="46"/>
      <c r="DK429" s="46"/>
      <c r="DL429" s="46"/>
      <c r="DM429" s="46"/>
      <c r="DN429" s="46"/>
      <c r="DO429" s="46"/>
      <c r="DP429" s="46"/>
      <c r="DQ429" s="46"/>
      <c r="DR429" s="46"/>
      <c r="DS429" s="46"/>
      <c r="DT429" s="46"/>
      <c r="DU429" s="46"/>
      <c r="DV429" s="46"/>
      <c r="DW429" s="46"/>
      <c r="DX429" s="46"/>
      <c r="DY429" s="46"/>
      <c r="DZ429" s="46"/>
      <c r="EA429" s="46"/>
      <c r="EB429" s="46"/>
      <c r="EC429" s="46"/>
      <c r="ED429" s="46"/>
      <c r="EE429" s="46"/>
      <c r="EF429" s="46"/>
      <c r="EG429" s="46"/>
      <c r="EH429" s="46"/>
      <c r="EI429" s="46"/>
      <c r="EJ429" s="46"/>
      <c r="EK429" s="46"/>
      <c r="EL429" s="46"/>
      <c r="EM429" s="46"/>
      <c r="EN429" s="46"/>
      <c r="EO429" s="46"/>
      <c r="EP429" s="46"/>
      <c r="EQ429" s="46"/>
      <c r="ER429" s="46"/>
      <c r="ES429" s="46"/>
      <c r="ET429" s="46"/>
      <c r="EU429" s="46"/>
      <c r="EV429" s="46"/>
      <c r="EW429" s="46"/>
      <c r="EX429" s="46"/>
      <c r="EY429" s="46"/>
      <c r="EZ429" s="46"/>
      <c r="FA429" s="46"/>
      <c r="FB429" s="46"/>
      <c r="FC429" s="46"/>
      <c r="FD429" s="46"/>
      <c r="FE429" s="46"/>
      <c r="FF429" s="46"/>
      <c r="FG429" s="46"/>
      <c r="FH429" s="46"/>
      <c r="FI429" s="46"/>
      <c r="FJ429" s="46"/>
      <c r="FK429" s="46"/>
      <c r="FL429" s="46"/>
      <c r="FM429" s="46"/>
      <c r="FN429" s="46"/>
      <c r="FO429" s="46"/>
      <c r="FP429" s="46"/>
      <c r="FQ429" s="46"/>
      <c r="FR429" s="46"/>
      <c r="FS429" s="46"/>
      <c r="FT429" s="46"/>
      <c r="FU429" s="46"/>
      <c r="FV429" s="46"/>
      <c r="FW429" s="46"/>
      <c r="FX429" s="46"/>
      <c r="FY429" s="46"/>
      <c r="FZ429" s="46"/>
      <c r="GA429" s="46"/>
      <c r="GB429" s="46"/>
      <c r="GC429" s="46"/>
      <c r="GD429" s="46"/>
      <c r="GE429" s="46"/>
      <c r="GF429" s="46"/>
      <c r="GG429" s="46"/>
      <c r="GH429" s="46"/>
      <c r="GI429" s="46"/>
      <c r="GJ429" s="46"/>
      <c r="GK429" s="46"/>
      <c r="GL429" s="46"/>
      <c r="GM429" s="46"/>
      <c r="GN429" s="46"/>
      <c r="GO429" s="46"/>
      <c r="GP429" s="46"/>
      <c r="GQ429" s="46"/>
      <c r="GR429" s="46"/>
      <c r="GS429" s="46"/>
      <c r="GT429" s="46"/>
      <c r="GU429" s="46"/>
      <c r="GV429" s="46"/>
      <c r="GW429" s="46"/>
      <c r="GX429" s="46"/>
      <c r="GY429" s="46"/>
      <c r="GZ429" s="46"/>
      <c r="HA429" s="46"/>
      <c r="HB429" s="46"/>
      <c r="HC429" s="46"/>
      <c r="HD429" s="46"/>
      <c r="HE429" s="46"/>
      <c r="HF429" s="46"/>
      <c r="HG429" s="46"/>
      <c r="HH429" s="46"/>
      <c r="HI429" s="46"/>
      <c r="HJ429" s="46"/>
      <c r="HK429" s="46"/>
      <c r="HL429" s="46"/>
    </row>
    <row r="430" spans="1:220" s="119" customFormat="1" ht="28.5" customHeight="1" x14ac:dyDescent="0.45">
      <c r="A430" s="19"/>
      <c r="B430" s="21"/>
      <c r="C430" s="120"/>
      <c r="D430" s="19"/>
      <c r="E430" s="19"/>
      <c r="F430" s="19"/>
      <c r="G430" s="19"/>
      <c r="H430" s="19"/>
      <c r="I430" s="19"/>
      <c r="J430" s="68"/>
      <c r="K430" s="19"/>
      <c r="L430" s="19"/>
      <c r="N430" s="45"/>
      <c r="O430" s="46"/>
      <c r="P430" s="46"/>
      <c r="Q430" s="46"/>
      <c r="R430" s="46"/>
      <c r="S430" s="46"/>
      <c r="T430" s="46"/>
      <c r="U430" s="46"/>
      <c r="V430" s="46"/>
      <c r="W430" s="46"/>
      <c r="X430" s="46"/>
      <c r="Y430" s="46"/>
      <c r="Z430" s="46"/>
      <c r="AA430" s="46"/>
      <c r="AB430" s="46"/>
      <c r="AC430" s="46"/>
      <c r="AD430" s="46"/>
      <c r="AE430" s="46"/>
      <c r="AF430" s="46"/>
      <c r="AG430" s="46"/>
      <c r="AH430" s="46"/>
      <c r="AI430" s="46"/>
      <c r="AJ430" s="46"/>
      <c r="AK430" s="46"/>
      <c r="AL430" s="46"/>
      <c r="AM430" s="46"/>
      <c r="AN430" s="46"/>
      <c r="AO430" s="46"/>
      <c r="AP430" s="46"/>
      <c r="AQ430" s="46"/>
      <c r="AR430" s="46"/>
      <c r="AS430" s="46"/>
      <c r="AT430" s="46"/>
      <c r="AU430" s="46"/>
      <c r="AV430" s="46"/>
      <c r="AW430" s="46"/>
      <c r="AX430" s="46"/>
      <c r="AY430" s="46"/>
      <c r="AZ430" s="46"/>
      <c r="BA430" s="46"/>
      <c r="BB430" s="46"/>
      <c r="BC430" s="46"/>
      <c r="BD430" s="46"/>
      <c r="BE430" s="46"/>
      <c r="BF430" s="46"/>
      <c r="BG430" s="46"/>
      <c r="BH430" s="46"/>
      <c r="BI430" s="46"/>
      <c r="BJ430" s="46"/>
      <c r="BK430" s="46"/>
      <c r="BL430" s="46"/>
      <c r="BM430" s="46"/>
      <c r="BN430" s="46"/>
      <c r="BO430" s="46"/>
      <c r="BP430" s="46"/>
      <c r="BQ430" s="46"/>
      <c r="BR430" s="46"/>
      <c r="BS430" s="46"/>
      <c r="BT430" s="46"/>
      <c r="BU430" s="46"/>
      <c r="BV430" s="46"/>
      <c r="BW430" s="46"/>
      <c r="BX430" s="46"/>
      <c r="BY430" s="46"/>
      <c r="BZ430" s="46"/>
      <c r="CA430" s="46"/>
      <c r="CB430" s="46"/>
      <c r="CC430" s="46"/>
      <c r="CD430" s="46"/>
      <c r="CE430" s="46"/>
      <c r="CF430" s="46"/>
      <c r="CG430" s="46"/>
      <c r="CH430" s="46"/>
      <c r="CI430" s="46"/>
      <c r="CJ430" s="46"/>
      <c r="CK430" s="46"/>
      <c r="CL430" s="46"/>
      <c r="CM430" s="46"/>
      <c r="CN430" s="46"/>
      <c r="CO430" s="46"/>
      <c r="CP430" s="46"/>
      <c r="CQ430" s="46"/>
      <c r="CR430" s="46"/>
      <c r="CS430" s="46"/>
      <c r="CT430" s="46"/>
      <c r="CU430" s="46"/>
      <c r="CV430" s="46"/>
      <c r="CW430" s="46"/>
      <c r="CX430" s="46"/>
      <c r="CY430" s="46"/>
      <c r="CZ430" s="46"/>
      <c r="DA430" s="46"/>
      <c r="DB430" s="46"/>
      <c r="DC430" s="46"/>
      <c r="DD430" s="46"/>
      <c r="DE430" s="46"/>
      <c r="DF430" s="46"/>
      <c r="DG430" s="46"/>
      <c r="DH430" s="46"/>
      <c r="DI430" s="46"/>
      <c r="DJ430" s="46"/>
      <c r="DK430" s="46"/>
      <c r="DL430" s="46"/>
      <c r="DM430" s="46"/>
      <c r="DN430" s="46"/>
      <c r="DO430" s="46"/>
      <c r="DP430" s="46"/>
      <c r="DQ430" s="46"/>
      <c r="DR430" s="46"/>
      <c r="DS430" s="46"/>
      <c r="DT430" s="46"/>
      <c r="DU430" s="46"/>
      <c r="DV430" s="46"/>
      <c r="DW430" s="46"/>
      <c r="DX430" s="46"/>
      <c r="DY430" s="46"/>
      <c r="DZ430" s="46"/>
      <c r="EA430" s="46"/>
      <c r="EB430" s="46"/>
      <c r="EC430" s="46"/>
      <c r="ED430" s="46"/>
      <c r="EE430" s="46"/>
      <c r="EF430" s="46"/>
      <c r="EG430" s="46"/>
      <c r="EH430" s="46"/>
      <c r="EI430" s="46"/>
      <c r="EJ430" s="46"/>
      <c r="EK430" s="46"/>
      <c r="EL430" s="46"/>
      <c r="EM430" s="46"/>
      <c r="EN430" s="46"/>
      <c r="EO430" s="46"/>
      <c r="EP430" s="46"/>
      <c r="EQ430" s="46"/>
      <c r="ER430" s="46"/>
      <c r="ES430" s="46"/>
      <c r="ET430" s="46"/>
      <c r="EU430" s="46"/>
      <c r="EV430" s="46"/>
      <c r="EW430" s="46"/>
      <c r="EX430" s="46"/>
      <c r="EY430" s="46"/>
      <c r="EZ430" s="46"/>
      <c r="FA430" s="46"/>
      <c r="FB430" s="46"/>
      <c r="FC430" s="46"/>
      <c r="FD430" s="46"/>
      <c r="FE430" s="46"/>
      <c r="FF430" s="46"/>
      <c r="FG430" s="46"/>
      <c r="FH430" s="46"/>
      <c r="FI430" s="46"/>
      <c r="FJ430" s="46"/>
      <c r="FK430" s="46"/>
      <c r="FL430" s="46"/>
      <c r="FM430" s="46"/>
      <c r="FN430" s="46"/>
      <c r="FO430" s="46"/>
      <c r="FP430" s="46"/>
      <c r="FQ430" s="46"/>
      <c r="FR430" s="46"/>
      <c r="FS430" s="46"/>
      <c r="FT430" s="46"/>
      <c r="FU430" s="46"/>
      <c r="FV430" s="46"/>
      <c r="FW430" s="46"/>
      <c r="FX430" s="46"/>
      <c r="FY430" s="46"/>
      <c r="FZ430" s="46"/>
      <c r="GA430" s="46"/>
      <c r="GB430" s="46"/>
      <c r="GC430" s="46"/>
      <c r="GD430" s="46"/>
      <c r="GE430" s="46"/>
      <c r="GF430" s="46"/>
      <c r="GG430" s="46"/>
      <c r="GH430" s="46"/>
      <c r="GI430" s="46"/>
      <c r="GJ430" s="46"/>
      <c r="GK430" s="46"/>
      <c r="GL430" s="46"/>
      <c r="GM430" s="46"/>
      <c r="GN430" s="46"/>
      <c r="GO430" s="46"/>
      <c r="GP430" s="46"/>
      <c r="GQ430" s="46"/>
      <c r="GR430" s="46"/>
      <c r="GS430" s="46"/>
      <c r="GT430" s="46"/>
      <c r="GU430" s="46"/>
      <c r="GV430" s="46"/>
      <c r="GW430" s="46"/>
      <c r="GX430" s="46"/>
      <c r="GY430" s="46"/>
      <c r="GZ430" s="46"/>
      <c r="HA430" s="46"/>
      <c r="HB430" s="46"/>
      <c r="HC430" s="46"/>
      <c r="HD430" s="46"/>
      <c r="HE430" s="46"/>
      <c r="HF430" s="46"/>
      <c r="HG430" s="46"/>
      <c r="HH430" s="46"/>
      <c r="HI430" s="46"/>
      <c r="HJ430" s="46"/>
      <c r="HK430" s="46"/>
      <c r="HL430" s="46"/>
    </row>
    <row r="431" spans="1:220" s="119" customFormat="1" ht="28.5" customHeight="1" x14ac:dyDescent="0.45">
      <c r="A431" s="19"/>
      <c r="B431" s="21"/>
      <c r="C431" s="120"/>
      <c r="D431" s="19"/>
      <c r="E431" s="19"/>
      <c r="F431" s="19"/>
      <c r="G431" s="19"/>
      <c r="H431" s="19"/>
      <c r="I431" s="19"/>
      <c r="J431" s="68"/>
      <c r="K431" s="19"/>
      <c r="L431" s="19"/>
      <c r="N431" s="45"/>
      <c r="O431" s="46"/>
      <c r="P431" s="46"/>
      <c r="Q431" s="46"/>
      <c r="R431" s="46"/>
      <c r="S431" s="46"/>
      <c r="T431" s="46"/>
      <c r="U431" s="46"/>
      <c r="V431" s="46"/>
      <c r="W431" s="46"/>
      <c r="X431" s="46"/>
      <c r="Y431" s="46"/>
      <c r="Z431" s="46"/>
      <c r="AA431" s="46"/>
      <c r="AB431" s="46"/>
      <c r="AC431" s="46"/>
      <c r="AD431" s="46"/>
      <c r="AE431" s="46"/>
      <c r="AF431" s="46"/>
      <c r="AG431" s="46"/>
      <c r="AH431" s="46"/>
      <c r="AI431" s="46"/>
      <c r="AJ431" s="46"/>
      <c r="AK431" s="46"/>
      <c r="AL431" s="46"/>
      <c r="AM431" s="46"/>
      <c r="AN431" s="46"/>
      <c r="AO431" s="46"/>
      <c r="AP431" s="46"/>
      <c r="AQ431" s="46"/>
      <c r="AR431" s="46"/>
      <c r="AS431" s="46"/>
      <c r="AT431" s="46"/>
      <c r="AU431" s="46"/>
      <c r="AV431" s="46"/>
      <c r="AW431" s="46"/>
      <c r="AX431" s="46"/>
      <c r="AY431" s="46"/>
      <c r="AZ431" s="46"/>
      <c r="BA431" s="46"/>
      <c r="BB431" s="46"/>
      <c r="BC431" s="46"/>
      <c r="BD431" s="46"/>
      <c r="BE431" s="46"/>
      <c r="BF431" s="46"/>
      <c r="BG431" s="46"/>
      <c r="BH431" s="46"/>
      <c r="BI431" s="46"/>
      <c r="BJ431" s="46"/>
      <c r="BK431" s="46"/>
      <c r="BL431" s="46"/>
      <c r="BM431" s="46"/>
      <c r="BN431" s="46"/>
      <c r="BO431" s="46"/>
      <c r="BP431" s="46"/>
      <c r="BQ431" s="46"/>
      <c r="BR431" s="46"/>
      <c r="BS431" s="46"/>
      <c r="BT431" s="46"/>
      <c r="BU431" s="46"/>
      <c r="BV431" s="46"/>
      <c r="BW431" s="46"/>
      <c r="BX431" s="46"/>
      <c r="BY431" s="46"/>
      <c r="BZ431" s="46"/>
      <c r="CA431" s="46"/>
      <c r="CB431" s="46"/>
      <c r="CC431" s="46"/>
      <c r="CD431" s="46"/>
      <c r="CE431" s="46"/>
      <c r="CF431" s="46"/>
      <c r="CG431" s="46"/>
      <c r="CH431" s="46"/>
      <c r="CI431" s="46"/>
      <c r="CJ431" s="46"/>
      <c r="CK431" s="46"/>
      <c r="CL431" s="46"/>
      <c r="CM431" s="46"/>
      <c r="CN431" s="46"/>
      <c r="CO431" s="46"/>
      <c r="CP431" s="46"/>
      <c r="CQ431" s="46"/>
      <c r="CR431" s="46"/>
      <c r="CS431" s="46"/>
      <c r="CT431" s="46"/>
      <c r="CU431" s="46"/>
      <c r="CV431" s="46"/>
      <c r="CW431" s="46"/>
      <c r="CX431" s="46"/>
      <c r="CY431" s="46"/>
      <c r="CZ431" s="46"/>
      <c r="DA431" s="46"/>
      <c r="DB431" s="46"/>
      <c r="DC431" s="46"/>
      <c r="DD431" s="46"/>
      <c r="DE431" s="46"/>
      <c r="DF431" s="46"/>
      <c r="DG431" s="46"/>
      <c r="DH431" s="46"/>
      <c r="DI431" s="46"/>
      <c r="DJ431" s="46"/>
      <c r="DK431" s="46"/>
      <c r="DL431" s="46"/>
      <c r="DM431" s="46"/>
      <c r="DN431" s="46"/>
      <c r="DO431" s="46"/>
      <c r="DP431" s="46"/>
      <c r="DQ431" s="46"/>
      <c r="DR431" s="46"/>
      <c r="DS431" s="46"/>
      <c r="DT431" s="46"/>
      <c r="DU431" s="46"/>
      <c r="DV431" s="46"/>
      <c r="DW431" s="46"/>
      <c r="DX431" s="46"/>
      <c r="DY431" s="46"/>
      <c r="DZ431" s="46"/>
      <c r="EA431" s="46"/>
      <c r="EB431" s="46"/>
      <c r="EC431" s="46"/>
      <c r="ED431" s="46"/>
      <c r="EE431" s="46"/>
      <c r="EF431" s="46"/>
      <c r="EG431" s="46"/>
      <c r="EH431" s="46"/>
      <c r="EI431" s="46"/>
      <c r="EJ431" s="46"/>
      <c r="EK431" s="46"/>
      <c r="EL431" s="46"/>
      <c r="EM431" s="46"/>
      <c r="EN431" s="46"/>
      <c r="EO431" s="46"/>
      <c r="EP431" s="46"/>
      <c r="EQ431" s="46"/>
      <c r="ER431" s="46"/>
      <c r="ES431" s="46"/>
      <c r="ET431" s="46"/>
      <c r="EU431" s="46"/>
      <c r="EV431" s="46"/>
      <c r="EW431" s="46"/>
      <c r="EX431" s="46"/>
      <c r="EY431" s="46"/>
      <c r="EZ431" s="46"/>
      <c r="FA431" s="46"/>
      <c r="FB431" s="46"/>
      <c r="FC431" s="46"/>
      <c r="FD431" s="46"/>
      <c r="FE431" s="46"/>
      <c r="FF431" s="46"/>
      <c r="FG431" s="46"/>
      <c r="FH431" s="46"/>
      <c r="FI431" s="46"/>
      <c r="FJ431" s="46"/>
      <c r="FK431" s="46"/>
      <c r="FL431" s="46"/>
      <c r="FM431" s="46"/>
      <c r="FN431" s="46"/>
      <c r="FO431" s="46"/>
      <c r="FP431" s="46"/>
      <c r="FQ431" s="46"/>
      <c r="FR431" s="46"/>
      <c r="FS431" s="46"/>
      <c r="FT431" s="46"/>
      <c r="FU431" s="46"/>
      <c r="FV431" s="46"/>
      <c r="FW431" s="46"/>
      <c r="FX431" s="46"/>
      <c r="FY431" s="46"/>
      <c r="FZ431" s="46"/>
      <c r="GA431" s="46"/>
      <c r="GB431" s="46"/>
      <c r="GC431" s="46"/>
      <c r="GD431" s="46"/>
      <c r="GE431" s="46"/>
      <c r="GF431" s="46"/>
      <c r="GG431" s="46"/>
      <c r="GH431" s="46"/>
      <c r="GI431" s="46"/>
      <c r="GJ431" s="46"/>
      <c r="GK431" s="46"/>
      <c r="GL431" s="46"/>
      <c r="GM431" s="46"/>
      <c r="GN431" s="46"/>
      <c r="GO431" s="46"/>
      <c r="GP431" s="46"/>
      <c r="GQ431" s="46"/>
      <c r="GR431" s="46"/>
      <c r="GS431" s="46"/>
      <c r="GT431" s="46"/>
      <c r="GU431" s="46"/>
      <c r="GV431" s="46"/>
      <c r="GW431" s="46"/>
      <c r="GX431" s="46"/>
      <c r="GY431" s="46"/>
      <c r="GZ431" s="46"/>
      <c r="HA431" s="46"/>
      <c r="HB431" s="46"/>
      <c r="HC431" s="46"/>
      <c r="HD431" s="46"/>
      <c r="HE431" s="46"/>
      <c r="HF431" s="46"/>
      <c r="HG431" s="46"/>
      <c r="HH431" s="46"/>
      <c r="HI431" s="46"/>
      <c r="HJ431" s="46"/>
      <c r="HK431" s="46"/>
      <c r="HL431" s="46"/>
    </row>
    <row r="432" spans="1:220" s="119" customFormat="1" ht="28.5" customHeight="1" x14ac:dyDescent="0.45">
      <c r="A432" s="19"/>
      <c r="B432" s="21"/>
      <c r="C432" s="120"/>
      <c r="D432" s="19"/>
      <c r="E432" s="19"/>
      <c r="F432" s="19"/>
      <c r="G432" s="19"/>
      <c r="H432" s="19"/>
      <c r="I432" s="19"/>
      <c r="J432" s="68"/>
      <c r="K432" s="19"/>
      <c r="L432" s="19"/>
      <c r="N432" s="45"/>
      <c r="O432" s="46"/>
      <c r="P432" s="46"/>
      <c r="Q432" s="46"/>
      <c r="R432" s="46"/>
      <c r="S432" s="46"/>
      <c r="T432" s="46"/>
      <c r="U432" s="46"/>
      <c r="V432" s="46"/>
      <c r="W432" s="46"/>
      <c r="X432" s="46"/>
      <c r="Y432" s="46"/>
      <c r="Z432" s="46"/>
      <c r="AA432" s="46"/>
      <c r="AB432" s="46"/>
      <c r="AC432" s="46"/>
      <c r="AD432" s="46"/>
      <c r="AE432" s="46"/>
      <c r="AF432" s="46"/>
      <c r="AG432" s="46"/>
      <c r="AH432" s="46"/>
      <c r="AI432" s="46"/>
      <c r="AJ432" s="46"/>
      <c r="AK432" s="46"/>
      <c r="AL432" s="46"/>
      <c r="AM432" s="46"/>
      <c r="AN432" s="46"/>
      <c r="AO432" s="46"/>
      <c r="AP432" s="46"/>
      <c r="AQ432" s="46"/>
      <c r="AR432" s="46"/>
      <c r="AS432" s="46"/>
      <c r="AT432" s="46"/>
      <c r="AU432" s="46"/>
      <c r="AV432" s="46"/>
      <c r="AW432" s="46"/>
      <c r="AX432" s="46"/>
      <c r="AY432" s="46"/>
      <c r="AZ432" s="46"/>
      <c r="BA432" s="46"/>
      <c r="BB432" s="46"/>
      <c r="BC432" s="46"/>
      <c r="BD432" s="46"/>
      <c r="BE432" s="46"/>
      <c r="BF432" s="46"/>
      <c r="BG432" s="46"/>
      <c r="BH432" s="46"/>
      <c r="BI432" s="46"/>
      <c r="BJ432" s="46"/>
      <c r="BK432" s="46"/>
      <c r="BL432" s="46"/>
      <c r="BM432" s="46"/>
      <c r="BN432" s="46"/>
      <c r="BO432" s="46"/>
      <c r="BP432" s="46"/>
      <c r="BQ432" s="46"/>
      <c r="BR432" s="46"/>
      <c r="BS432" s="46"/>
      <c r="BT432" s="46"/>
      <c r="BU432" s="46"/>
      <c r="BV432" s="46"/>
      <c r="BW432" s="46"/>
      <c r="BX432" s="46"/>
      <c r="BY432" s="46"/>
      <c r="BZ432" s="46"/>
      <c r="CA432" s="46"/>
      <c r="CB432" s="46"/>
      <c r="CC432" s="46"/>
      <c r="CD432" s="46"/>
      <c r="CE432" s="46"/>
      <c r="CF432" s="46"/>
      <c r="CG432" s="46"/>
      <c r="CH432" s="46"/>
      <c r="CI432" s="46"/>
      <c r="CJ432" s="46"/>
      <c r="CK432" s="46"/>
      <c r="CL432" s="46"/>
      <c r="CM432" s="46"/>
      <c r="CN432" s="46"/>
      <c r="CO432" s="46"/>
      <c r="CP432" s="46"/>
      <c r="CQ432" s="46"/>
      <c r="CR432" s="46"/>
      <c r="CS432" s="46"/>
      <c r="CT432" s="46"/>
      <c r="CU432" s="46"/>
      <c r="CV432" s="46"/>
      <c r="CW432" s="46"/>
      <c r="CX432" s="46"/>
      <c r="CY432" s="46"/>
      <c r="CZ432" s="46"/>
      <c r="DA432" s="46"/>
      <c r="DB432" s="46"/>
      <c r="DC432" s="46"/>
      <c r="DD432" s="46"/>
      <c r="DE432" s="46"/>
      <c r="DF432" s="46"/>
      <c r="DG432" s="46"/>
      <c r="DH432" s="46"/>
      <c r="DI432" s="46"/>
      <c r="DJ432" s="46"/>
      <c r="DK432" s="46"/>
      <c r="DL432" s="46"/>
      <c r="DM432" s="46"/>
      <c r="DN432" s="46"/>
      <c r="DO432" s="46"/>
      <c r="DP432" s="46"/>
      <c r="DQ432" s="46"/>
      <c r="DR432" s="46"/>
      <c r="DS432" s="46"/>
      <c r="DT432" s="46"/>
      <c r="DU432" s="46"/>
      <c r="DV432" s="46"/>
      <c r="DW432" s="46"/>
      <c r="DX432" s="46"/>
      <c r="DY432" s="46"/>
      <c r="DZ432" s="46"/>
      <c r="EA432" s="46"/>
      <c r="EB432" s="46"/>
      <c r="EC432" s="46"/>
      <c r="ED432" s="46"/>
      <c r="EE432" s="46"/>
      <c r="EF432" s="46"/>
      <c r="EG432" s="46"/>
      <c r="EH432" s="46"/>
      <c r="EI432" s="46"/>
      <c r="EJ432" s="46"/>
      <c r="EK432" s="46"/>
      <c r="EL432" s="46"/>
      <c r="EM432" s="46"/>
      <c r="EN432" s="46"/>
      <c r="EO432" s="46"/>
      <c r="EP432" s="46"/>
      <c r="EQ432" s="46"/>
      <c r="ER432" s="46"/>
      <c r="ES432" s="46"/>
      <c r="ET432" s="46"/>
      <c r="EU432" s="46"/>
      <c r="EV432" s="46"/>
      <c r="EW432" s="46"/>
      <c r="EX432" s="46"/>
      <c r="EY432" s="46"/>
      <c r="EZ432" s="46"/>
      <c r="FA432" s="46"/>
      <c r="FB432" s="46"/>
      <c r="FC432" s="46"/>
      <c r="FD432" s="46"/>
      <c r="FE432" s="46"/>
      <c r="FF432" s="46"/>
      <c r="FG432" s="46"/>
      <c r="FH432" s="46"/>
      <c r="FI432" s="46"/>
      <c r="FJ432" s="46"/>
      <c r="FK432" s="46"/>
      <c r="FL432" s="46"/>
      <c r="FM432" s="46"/>
      <c r="FN432" s="46"/>
      <c r="FO432" s="46"/>
      <c r="FP432" s="46"/>
      <c r="FQ432" s="46"/>
      <c r="FR432" s="46"/>
      <c r="FS432" s="46"/>
      <c r="FT432" s="46"/>
      <c r="FU432" s="46"/>
      <c r="FV432" s="46"/>
      <c r="FW432" s="46"/>
      <c r="FX432" s="46"/>
      <c r="FY432" s="46"/>
      <c r="FZ432" s="46"/>
      <c r="GA432" s="46"/>
      <c r="GB432" s="46"/>
      <c r="GC432" s="46"/>
      <c r="GD432" s="46"/>
      <c r="GE432" s="46"/>
      <c r="GF432" s="46"/>
      <c r="GG432" s="46"/>
      <c r="GH432" s="46"/>
      <c r="GI432" s="46"/>
      <c r="GJ432" s="46"/>
      <c r="GK432" s="46"/>
      <c r="GL432" s="46"/>
      <c r="GM432" s="46"/>
      <c r="GN432" s="46"/>
      <c r="GO432" s="46"/>
      <c r="GP432" s="46"/>
      <c r="GQ432" s="46"/>
      <c r="GR432" s="46"/>
      <c r="GS432" s="46"/>
      <c r="GT432" s="46"/>
      <c r="GU432" s="46"/>
      <c r="GV432" s="46"/>
      <c r="GW432" s="46"/>
      <c r="GX432" s="46"/>
      <c r="GY432" s="46"/>
      <c r="GZ432" s="46"/>
      <c r="HA432" s="46"/>
      <c r="HB432" s="46"/>
      <c r="HC432" s="46"/>
      <c r="HD432" s="46"/>
      <c r="HE432" s="46"/>
      <c r="HF432" s="46"/>
      <c r="HG432" s="46"/>
      <c r="HH432" s="46"/>
      <c r="HI432" s="46"/>
      <c r="HJ432" s="46"/>
      <c r="HK432" s="46"/>
      <c r="HL432" s="46"/>
    </row>
    <row r="433" spans="1:220" s="119" customFormat="1" ht="28.5" customHeight="1" x14ac:dyDescent="0.45">
      <c r="A433" s="19"/>
      <c r="B433" s="21"/>
      <c r="C433" s="120"/>
      <c r="D433" s="19"/>
      <c r="E433" s="19"/>
      <c r="F433" s="19"/>
      <c r="G433" s="19"/>
      <c r="H433" s="19"/>
      <c r="I433" s="19"/>
      <c r="J433" s="68"/>
      <c r="K433" s="19"/>
      <c r="L433" s="19"/>
      <c r="N433" s="45"/>
      <c r="O433" s="46"/>
      <c r="P433" s="46"/>
      <c r="Q433" s="46"/>
      <c r="R433" s="46"/>
      <c r="S433" s="46"/>
      <c r="T433" s="46"/>
      <c r="U433" s="46"/>
      <c r="V433" s="46"/>
      <c r="W433" s="46"/>
      <c r="X433" s="46"/>
      <c r="Y433" s="46"/>
      <c r="Z433" s="46"/>
      <c r="AA433" s="46"/>
      <c r="AB433" s="46"/>
      <c r="AC433" s="46"/>
      <c r="AD433" s="46"/>
      <c r="AE433" s="46"/>
      <c r="AF433" s="46"/>
      <c r="AG433" s="46"/>
      <c r="AH433" s="46"/>
      <c r="AI433" s="46"/>
      <c r="AJ433" s="46"/>
      <c r="AK433" s="46"/>
      <c r="AL433" s="46"/>
      <c r="AM433" s="46"/>
      <c r="AN433" s="46"/>
      <c r="AO433" s="46"/>
      <c r="AP433" s="46"/>
      <c r="AQ433" s="46"/>
      <c r="AR433" s="46"/>
      <c r="AS433" s="46"/>
      <c r="AT433" s="46"/>
      <c r="AU433" s="46"/>
      <c r="AV433" s="46"/>
      <c r="AW433" s="46"/>
      <c r="AX433" s="46"/>
      <c r="AY433" s="46"/>
      <c r="AZ433" s="46"/>
      <c r="BA433" s="46"/>
      <c r="BB433" s="46"/>
      <c r="BC433" s="46"/>
      <c r="BD433" s="46"/>
      <c r="BE433" s="46"/>
      <c r="BF433" s="46"/>
      <c r="BG433" s="46"/>
      <c r="BH433" s="46"/>
      <c r="BI433" s="46"/>
      <c r="BJ433" s="46"/>
      <c r="BK433" s="46"/>
      <c r="BL433" s="46"/>
      <c r="BM433" s="46"/>
      <c r="BN433" s="46"/>
      <c r="BO433" s="46"/>
      <c r="BP433" s="46"/>
      <c r="BQ433" s="46"/>
      <c r="BR433" s="46"/>
      <c r="BS433" s="46"/>
      <c r="BT433" s="46"/>
      <c r="BU433" s="46"/>
      <c r="BV433" s="46"/>
      <c r="BW433" s="46"/>
      <c r="BX433" s="46"/>
      <c r="BY433" s="46"/>
      <c r="BZ433" s="46"/>
      <c r="CA433" s="46"/>
      <c r="CB433" s="46"/>
      <c r="CC433" s="46"/>
      <c r="CD433" s="46"/>
      <c r="CE433" s="46"/>
      <c r="CF433" s="46"/>
      <c r="CG433" s="46"/>
      <c r="CH433" s="46"/>
      <c r="CI433" s="46"/>
      <c r="CJ433" s="46"/>
      <c r="CK433" s="46"/>
      <c r="CL433" s="46"/>
      <c r="CM433" s="46"/>
      <c r="CN433" s="46"/>
      <c r="CO433" s="46"/>
      <c r="CP433" s="46"/>
      <c r="CQ433" s="46"/>
      <c r="CR433" s="46"/>
      <c r="CS433" s="46"/>
      <c r="CT433" s="46"/>
      <c r="CU433" s="46"/>
      <c r="CV433" s="46"/>
      <c r="CW433" s="46"/>
      <c r="CX433" s="46"/>
      <c r="CY433" s="46"/>
      <c r="CZ433" s="46"/>
      <c r="DA433" s="46"/>
      <c r="DB433" s="46"/>
      <c r="DC433" s="46"/>
      <c r="DD433" s="46"/>
      <c r="DE433" s="46"/>
      <c r="DF433" s="46"/>
      <c r="DG433" s="46"/>
      <c r="DH433" s="46"/>
      <c r="DI433" s="46"/>
      <c r="DJ433" s="46"/>
      <c r="DK433" s="46"/>
      <c r="DL433" s="46"/>
      <c r="DM433" s="46"/>
      <c r="DN433" s="46"/>
      <c r="DO433" s="46"/>
      <c r="DP433" s="46"/>
      <c r="DQ433" s="46"/>
      <c r="DR433" s="46"/>
      <c r="DS433" s="46"/>
      <c r="DT433" s="46"/>
      <c r="DU433" s="46"/>
      <c r="DV433" s="46"/>
      <c r="DW433" s="46"/>
      <c r="DX433" s="46"/>
      <c r="DY433" s="46"/>
      <c r="DZ433" s="46"/>
      <c r="EA433" s="46"/>
      <c r="EB433" s="46"/>
      <c r="EC433" s="46"/>
      <c r="ED433" s="46"/>
      <c r="EE433" s="46"/>
      <c r="EF433" s="46"/>
      <c r="EG433" s="46"/>
      <c r="EH433" s="46"/>
      <c r="EI433" s="46"/>
      <c r="EJ433" s="46"/>
      <c r="EK433" s="46"/>
      <c r="EL433" s="46"/>
      <c r="EM433" s="46"/>
      <c r="EN433" s="46"/>
      <c r="EO433" s="46"/>
      <c r="EP433" s="46"/>
      <c r="EQ433" s="46"/>
      <c r="ER433" s="46"/>
      <c r="ES433" s="46"/>
      <c r="ET433" s="46"/>
      <c r="EU433" s="46"/>
      <c r="EV433" s="46"/>
      <c r="EW433" s="46"/>
      <c r="EX433" s="46"/>
      <c r="EY433" s="46"/>
      <c r="EZ433" s="46"/>
      <c r="FA433" s="46"/>
      <c r="FB433" s="46"/>
      <c r="FC433" s="46"/>
      <c r="FD433" s="46"/>
      <c r="FE433" s="46"/>
      <c r="FF433" s="46"/>
      <c r="FG433" s="46"/>
      <c r="FH433" s="46"/>
      <c r="FI433" s="46"/>
      <c r="FJ433" s="46"/>
      <c r="FK433" s="46"/>
      <c r="FL433" s="46"/>
      <c r="FM433" s="46"/>
      <c r="FN433" s="46"/>
      <c r="FO433" s="46"/>
      <c r="FP433" s="46"/>
      <c r="FQ433" s="46"/>
      <c r="FR433" s="46"/>
      <c r="FS433" s="46"/>
      <c r="FT433" s="46"/>
      <c r="FU433" s="46"/>
      <c r="FV433" s="46"/>
      <c r="FW433" s="46"/>
      <c r="FX433" s="46"/>
      <c r="FY433" s="46"/>
      <c r="FZ433" s="46"/>
      <c r="GA433" s="46"/>
      <c r="GB433" s="46"/>
      <c r="GC433" s="46"/>
      <c r="GD433" s="46"/>
      <c r="GE433" s="46"/>
      <c r="GF433" s="46"/>
      <c r="GG433" s="46"/>
      <c r="GH433" s="46"/>
      <c r="GI433" s="46"/>
      <c r="GJ433" s="46"/>
      <c r="GK433" s="46"/>
      <c r="GL433" s="46"/>
      <c r="GM433" s="46"/>
      <c r="GN433" s="46"/>
      <c r="GO433" s="46"/>
      <c r="GP433" s="46"/>
      <c r="GQ433" s="46"/>
      <c r="GR433" s="46"/>
      <c r="GS433" s="46"/>
      <c r="GT433" s="46"/>
      <c r="GU433" s="46"/>
      <c r="GV433" s="46"/>
      <c r="GW433" s="46"/>
      <c r="GX433" s="46"/>
      <c r="GY433" s="46"/>
      <c r="GZ433" s="46"/>
      <c r="HA433" s="46"/>
      <c r="HB433" s="46"/>
      <c r="HC433" s="46"/>
      <c r="HD433" s="46"/>
      <c r="HE433" s="46"/>
      <c r="HF433" s="46"/>
      <c r="HG433" s="46"/>
      <c r="HH433" s="46"/>
      <c r="HI433" s="46"/>
      <c r="HJ433" s="46"/>
      <c r="HK433" s="46"/>
      <c r="HL433" s="46"/>
    </row>
    <row r="434" spans="1:220" s="119" customFormat="1" ht="28.5" customHeight="1" x14ac:dyDescent="0.45">
      <c r="A434" s="19"/>
      <c r="B434" s="21"/>
      <c r="C434" s="120"/>
      <c r="D434" s="19"/>
      <c r="E434" s="19"/>
      <c r="F434" s="19"/>
      <c r="G434" s="19"/>
      <c r="H434" s="19"/>
      <c r="I434" s="19"/>
      <c r="J434" s="68"/>
      <c r="K434" s="19"/>
      <c r="L434" s="19"/>
      <c r="N434" s="45"/>
      <c r="O434" s="46"/>
      <c r="P434" s="46"/>
      <c r="Q434" s="46"/>
      <c r="R434" s="46"/>
      <c r="S434" s="46"/>
      <c r="T434" s="46"/>
      <c r="U434" s="46"/>
      <c r="V434" s="46"/>
      <c r="W434" s="46"/>
      <c r="X434" s="46"/>
      <c r="Y434" s="46"/>
      <c r="Z434" s="46"/>
      <c r="AA434" s="46"/>
      <c r="AB434" s="46"/>
      <c r="AC434" s="46"/>
      <c r="AD434" s="46"/>
      <c r="AE434" s="46"/>
      <c r="AF434" s="46"/>
      <c r="AG434" s="46"/>
      <c r="AH434" s="46"/>
      <c r="AI434" s="46"/>
      <c r="AJ434" s="46"/>
      <c r="AK434" s="46"/>
      <c r="AL434" s="46"/>
      <c r="AM434" s="46"/>
      <c r="AN434" s="46"/>
      <c r="AO434" s="46"/>
      <c r="AP434" s="46"/>
      <c r="AQ434" s="46"/>
      <c r="AR434" s="46"/>
      <c r="AS434" s="46"/>
      <c r="AT434" s="46"/>
      <c r="AU434" s="46"/>
      <c r="AV434" s="46"/>
      <c r="AW434" s="46"/>
      <c r="AX434" s="46"/>
      <c r="AY434" s="46"/>
      <c r="AZ434" s="46"/>
      <c r="BA434" s="46"/>
      <c r="BB434" s="46"/>
      <c r="BC434" s="46"/>
      <c r="BD434" s="46"/>
      <c r="BE434" s="46"/>
      <c r="BF434" s="46"/>
      <c r="BG434" s="46"/>
      <c r="BH434" s="46"/>
      <c r="BI434" s="46"/>
      <c r="BJ434" s="46"/>
      <c r="BK434" s="46"/>
      <c r="BL434" s="46"/>
      <c r="BM434" s="46"/>
      <c r="BN434" s="46"/>
      <c r="BO434" s="46"/>
      <c r="BP434" s="46"/>
      <c r="BQ434" s="46"/>
      <c r="BR434" s="46"/>
      <c r="BS434" s="46"/>
      <c r="BT434" s="46"/>
      <c r="BU434" s="46"/>
      <c r="BV434" s="46"/>
      <c r="BW434" s="46"/>
      <c r="BX434" s="46"/>
      <c r="BY434" s="46"/>
      <c r="BZ434" s="46"/>
      <c r="CA434" s="46"/>
      <c r="CB434" s="46"/>
      <c r="CC434" s="46"/>
      <c r="CD434" s="46"/>
      <c r="CE434" s="46"/>
      <c r="CF434" s="46"/>
      <c r="CG434" s="46"/>
      <c r="CH434" s="46"/>
      <c r="CI434" s="46"/>
      <c r="CJ434" s="46"/>
      <c r="CK434" s="46"/>
      <c r="CL434" s="46"/>
      <c r="CM434" s="46"/>
      <c r="CN434" s="46"/>
      <c r="CO434" s="46"/>
      <c r="CP434" s="46"/>
      <c r="CQ434" s="46"/>
      <c r="CR434" s="46"/>
      <c r="CS434" s="46"/>
      <c r="CT434" s="46"/>
      <c r="CU434" s="46"/>
      <c r="CV434" s="46"/>
      <c r="CW434" s="46"/>
      <c r="CX434" s="46"/>
      <c r="CY434" s="46"/>
      <c r="CZ434" s="46"/>
      <c r="DA434" s="46"/>
      <c r="DB434" s="46"/>
      <c r="DC434" s="46"/>
      <c r="DD434" s="46"/>
      <c r="DE434" s="46"/>
      <c r="DF434" s="46"/>
      <c r="DG434" s="46"/>
      <c r="DH434" s="46"/>
      <c r="DI434" s="46"/>
      <c r="DJ434" s="46"/>
      <c r="DK434" s="46"/>
      <c r="DL434" s="46"/>
      <c r="DM434" s="46"/>
      <c r="DN434" s="46"/>
      <c r="DO434" s="46"/>
      <c r="DP434" s="46"/>
      <c r="DQ434" s="46"/>
      <c r="DR434" s="46"/>
      <c r="DS434" s="46"/>
      <c r="DT434" s="46"/>
      <c r="DU434" s="46"/>
      <c r="DV434" s="46"/>
      <c r="DW434" s="46"/>
      <c r="DX434" s="46"/>
      <c r="DY434" s="46"/>
      <c r="DZ434" s="46"/>
      <c r="EA434" s="46"/>
      <c r="EB434" s="46"/>
      <c r="EC434" s="46"/>
      <c r="ED434" s="46"/>
      <c r="EE434" s="46"/>
      <c r="EF434" s="46"/>
      <c r="EG434" s="46"/>
      <c r="EH434" s="46"/>
      <c r="EI434" s="46"/>
      <c r="EJ434" s="46"/>
      <c r="EK434" s="46"/>
      <c r="EL434" s="46"/>
      <c r="EM434" s="46"/>
      <c r="EN434" s="46"/>
      <c r="EO434" s="46"/>
      <c r="EP434" s="46"/>
      <c r="EQ434" s="46"/>
      <c r="ER434" s="46"/>
      <c r="ES434" s="46"/>
      <c r="ET434" s="46"/>
      <c r="EU434" s="46"/>
      <c r="EV434" s="46"/>
      <c r="EW434" s="46"/>
      <c r="EX434" s="46"/>
      <c r="EY434" s="46"/>
      <c r="EZ434" s="46"/>
      <c r="FA434" s="46"/>
      <c r="FB434" s="46"/>
      <c r="FC434" s="46"/>
      <c r="FD434" s="46"/>
      <c r="FE434" s="46"/>
      <c r="FF434" s="46"/>
      <c r="FG434" s="46"/>
      <c r="FH434" s="46"/>
      <c r="FI434" s="46"/>
      <c r="FJ434" s="46"/>
      <c r="FK434" s="46"/>
      <c r="FL434" s="46"/>
      <c r="FM434" s="46"/>
      <c r="FN434" s="46"/>
      <c r="FO434" s="46"/>
      <c r="FP434" s="46"/>
      <c r="FQ434" s="46"/>
      <c r="FR434" s="46"/>
      <c r="FS434" s="46"/>
      <c r="FT434" s="46"/>
      <c r="FU434" s="46"/>
      <c r="FV434" s="46"/>
      <c r="FW434" s="46"/>
      <c r="FX434" s="46"/>
      <c r="FY434" s="46"/>
      <c r="FZ434" s="46"/>
      <c r="GA434" s="46"/>
      <c r="GB434" s="46"/>
      <c r="GC434" s="46"/>
      <c r="GD434" s="46"/>
      <c r="GE434" s="46"/>
      <c r="GF434" s="46"/>
      <c r="GG434" s="46"/>
      <c r="GH434" s="46"/>
      <c r="GI434" s="46"/>
      <c r="GJ434" s="46"/>
      <c r="GK434" s="46"/>
      <c r="GL434" s="46"/>
      <c r="GM434" s="46"/>
      <c r="GN434" s="46"/>
      <c r="GO434" s="46"/>
      <c r="GP434" s="46"/>
      <c r="GQ434" s="46"/>
      <c r="GR434" s="46"/>
      <c r="GS434" s="46"/>
      <c r="GT434" s="46"/>
      <c r="GU434" s="46"/>
      <c r="GV434" s="46"/>
      <c r="GW434" s="46"/>
      <c r="GX434" s="46"/>
      <c r="GY434" s="46"/>
      <c r="GZ434" s="46"/>
      <c r="HA434" s="46"/>
      <c r="HB434" s="46"/>
      <c r="HC434" s="46"/>
      <c r="HD434" s="46"/>
      <c r="HE434" s="46"/>
      <c r="HF434" s="46"/>
      <c r="HG434" s="46"/>
      <c r="HH434" s="46"/>
      <c r="HI434" s="46"/>
      <c r="HJ434" s="46"/>
      <c r="HK434" s="46"/>
      <c r="HL434" s="46"/>
    </row>
    <row r="435" spans="1:220" s="119" customFormat="1" ht="28.5" customHeight="1" x14ac:dyDescent="0.45">
      <c r="A435" s="19"/>
      <c r="B435" s="21"/>
      <c r="C435" s="120"/>
      <c r="D435" s="19"/>
      <c r="E435" s="19"/>
      <c r="F435" s="19"/>
      <c r="G435" s="19"/>
      <c r="H435" s="19"/>
      <c r="I435" s="19"/>
      <c r="J435" s="68"/>
      <c r="K435" s="19"/>
      <c r="L435" s="19"/>
      <c r="N435" s="45"/>
      <c r="O435" s="46"/>
      <c r="P435" s="46"/>
      <c r="Q435" s="46"/>
      <c r="R435" s="46"/>
      <c r="S435" s="46"/>
      <c r="T435" s="46"/>
      <c r="U435" s="46"/>
      <c r="V435" s="46"/>
      <c r="W435" s="46"/>
      <c r="X435" s="46"/>
      <c r="Y435" s="46"/>
      <c r="Z435" s="46"/>
      <c r="AA435" s="46"/>
      <c r="AB435" s="46"/>
      <c r="AC435" s="46"/>
      <c r="AD435" s="46"/>
      <c r="AE435" s="46"/>
      <c r="AF435" s="46"/>
      <c r="AG435" s="46"/>
      <c r="AH435" s="46"/>
      <c r="AI435" s="46"/>
      <c r="AJ435" s="46"/>
      <c r="AK435" s="46"/>
      <c r="AL435" s="46"/>
      <c r="AM435" s="46"/>
      <c r="AN435" s="46"/>
      <c r="AO435" s="46"/>
      <c r="AP435" s="46"/>
      <c r="AQ435" s="46"/>
      <c r="AR435" s="46"/>
      <c r="AS435" s="46"/>
      <c r="AT435" s="46"/>
      <c r="AU435" s="46"/>
      <c r="AV435" s="46"/>
      <c r="AW435" s="46"/>
      <c r="AX435" s="46"/>
      <c r="AY435" s="46"/>
      <c r="AZ435" s="46"/>
      <c r="BA435" s="46"/>
      <c r="BB435" s="46"/>
      <c r="BC435" s="46"/>
      <c r="BD435" s="46"/>
      <c r="BE435" s="46"/>
      <c r="BF435" s="46"/>
      <c r="BG435" s="46"/>
      <c r="BH435" s="46"/>
      <c r="BI435" s="46"/>
      <c r="BJ435" s="46"/>
      <c r="BK435" s="46"/>
      <c r="BL435" s="46"/>
      <c r="BM435" s="46"/>
      <c r="BN435" s="46"/>
      <c r="BO435" s="46"/>
      <c r="BP435" s="46"/>
      <c r="BQ435" s="46"/>
      <c r="BR435" s="46"/>
      <c r="BS435" s="46"/>
      <c r="BT435" s="46"/>
      <c r="BU435" s="46"/>
      <c r="BV435" s="46"/>
      <c r="BW435" s="46"/>
      <c r="BX435" s="46"/>
      <c r="BY435" s="46"/>
      <c r="BZ435" s="46"/>
      <c r="CA435" s="46"/>
      <c r="CB435" s="46"/>
      <c r="CC435" s="46"/>
      <c r="CD435" s="46"/>
      <c r="CE435" s="46"/>
      <c r="CF435" s="46"/>
      <c r="CG435" s="46"/>
      <c r="CH435" s="46"/>
      <c r="CI435" s="46"/>
      <c r="CJ435" s="46"/>
      <c r="CK435" s="46"/>
      <c r="CL435" s="46"/>
      <c r="CM435" s="46"/>
      <c r="CN435" s="46"/>
      <c r="CO435" s="46"/>
      <c r="CP435" s="46"/>
      <c r="CQ435" s="46"/>
      <c r="CR435" s="46"/>
      <c r="CS435" s="46"/>
      <c r="CT435" s="46"/>
      <c r="CU435" s="46"/>
      <c r="CV435" s="46"/>
      <c r="CW435" s="46"/>
      <c r="CX435" s="46"/>
      <c r="CY435" s="46"/>
      <c r="CZ435" s="46"/>
      <c r="DA435" s="46"/>
      <c r="DB435" s="46"/>
      <c r="DC435" s="46"/>
      <c r="DD435" s="46"/>
      <c r="DE435" s="46"/>
      <c r="DF435" s="46"/>
      <c r="DG435" s="46"/>
      <c r="DH435" s="46"/>
      <c r="DI435" s="46"/>
      <c r="DJ435" s="46"/>
      <c r="DK435" s="46"/>
      <c r="DL435" s="46"/>
      <c r="DM435" s="46"/>
      <c r="DN435" s="46"/>
      <c r="DO435" s="46"/>
      <c r="DP435" s="46"/>
      <c r="DQ435" s="46"/>
      <c r="DR435" s="46"/>
      <c r="DS435" s="46"/>
      <c r="DT435" s="46"/>
      <c r="DU435" s="46"/>
      <c r="DV435" s="46"/>
      <c r="DW435" s="46"/>
      <c r="DX435" s="46"/>
      <c r="DY435" s="46"/>
      <c r="DZ435" s="46"/>
      <c r="EA435" s="46"/>
      <c r="EB435" s="46"/>
      <c r="EC435" s="46"/>
      <c r="ED435" s="46"/>
      <c r="EE435" s="46"/>
      <c r="EF435" s="46"/>
      <c r="EG435" s="46"/>
      <c r="EH435" s="46"/>
      <c r="EI435" s="46"/>
      <c r="EJ435" s="46"/>
      <c r="EK435" s="46"/>
      <c r="EL435" s="46"/>
      <c r="EM435" s="46"/>
      <c r="EN435" s="46"/>
      <c r="EO435" s="46"/>
      <c r="EP435" s="46"/>
      <c r="EQ435" s="46"/>
      <c r="ER435" s="46"/>
      <c r="ES435" s="46"/>
      <c r="ET435" s="46"/>
      <c r="EU435" s="46"/>
      <c r="EV435" s="46"/>
      <c r="EW435" s="46"/>
      <c r="EX435" s="46"/>
      <c r="EY435" s="46"/>
      <c r="EZ435" s="46"/>
      <c r="FA435" s="46"/>
      <c r="FB435" s="46"/>
      <c r="FC435" s="46"/>
      <c r="FD435" s="46"/>
      <c r="FE435" s="46"/>
      <c r="FF435" s="46"/>
      <c r="FG435" s="46"/>
      <c r="FH435" s="46"/>
      <c r="FI435" s="46"/>
      <c r="FJ435" s="46"/>
      <c r="FK435" s="46"/>
      <c r="FL435" s="46"/>
      <c r="FM435" s="46"/>
      <c r="FN435" s="46"/>
      <c r="FO435" s="46"/>
      <c r="FP435" s="46"/>
      <c r="FQ435" s="46"/>
      <c r="FR435" s="46"/>
      <c r="FS435" s="46"/>
      <c r="FT435" s="46"/>
      <c r="FU435" s="46"/>
      <c r="FV435" s="46"/>
      <c r="FW435" s="46"/>
      <c r="FX435" s="46"/>
      <c r="FY435" s="46"/>
      <c r="FZ435" s="46"/>
      <c r="GA435" s="46"/>
      <c r="GB435" s="46"/>
      <c r="GC435" s="46"/>
      <c r="GD435" s="46"/>
      <c r="GE435" s="46"/>
      <c r="GF435" s="46"/>
      <c r="GG435" s="46"/>
      <c r="GH435" s="46"/>
      <c r="GI435" s="46"/>
      <c r="GJ435" s="46"/>
      <c r="GK435" s="46"/>
      <c r="GL435" s="46"/>
      <c r="GM435" s="46"/>
      <c r="GN435" s="46"/>
      <c r="GO435" s="46"/>
      <c r="GP435" s="46"/>
      <c r="GQ435" s="46"/>
      <c r="GR435" s="46"/>
      <c r="GS435" s="46"/>
      <c r="GT435" s="46"/>
      <c r="GU435" s="46"/>
      <c r="GV435" s="46"/>
      <c r="GW435" s="46"/>
      <c r="GX435" s="46"/>
      <c r="GY435" s="46"/>
      <c r="GZ435" s="46"/>
      <c r="HA435" s="46"/>
      <c r="HB435" s="46"/>
      <c r="HC435" s="46"/>
      <c r="HD435" s="46"/>
      <c r="HE435" s="46"/>
      <c r="HF435" s="46"/>
      <c r="HG435" s="46"/>
      <c r="HH435" s="46"/>
      <c r="HI435" s="46"/>
      <c r="HJ435" s="46"/>
      <c r="HK435" s="46"/>
      <c r="HL435" s="46"/>
    </row>
    <row r="436" spans="1:220" s="119" customFormat="1" ht="28.5" customHeight="1" x14ac:dyDescent="0.45">
      <c r="A436" s="19"/>
      <c r="B436" s="21"/>
      <c r="C436" s="120"/>
      <c r="D436" s="19"/>
      <c r="E436" s="19"/>
      <c r="F436" s="19"/>
      <c r="G436" s="19"/>
      <c r="H436" s="19"/>
      <c r="I436" s="19"/>
      <c r="J436" s="68"/>
      <c r="K436" s="19"/>
      <c r="L436" s="19"/>
      <c r="N436" s="45"/>
      <c r="O436" s="46"/>
      <c r="P436" s="46"/>
      <c r="Q436" s="46"/>
      <c r="R436" s="46"/>
      <c r="S436" s="46"/>
      <c r="T436" s="46"/>
      <c r="U436" s="46"/>
      <c r="V436" s="46"/>
      <c r="W436" s="46"/>
      <c r="X436" s="46"/>
      <c r="Y436" s="46"/>
      <c r="Z436" s="46"/>
      <c r="AA436" s="46"/>
      <c r="AB436" s="46"/>
      <c r="AC436" s="46"/>
      <c r="AD436" s="46"/>
      <c r="AE436" s="46"/>
      <c r="AF436" s="46"/>
      <c r="AG436" s="46"/>
      <c r="AH436" s="46"/>
      <c r="AI436" s="46"/>
      <c r="AJ436" s="46"/>
      <c r="AK436" s="46"/>
      <c r="AL436" s="46"/>
      <c r="AM436" s="46"/>
      <c r="AN436" s="46"/>
      <c r="AO436" s="46"/>
      <c r="AP436" s="46"/>
      <c r="AQ436" s="46"/>
      <c r="AR436" s="46"/>
      <c r="AS436" s="46"/>
      <c r="AT436" s="46"/>
      <c r="AU436" s="46"/>
      <c r="AV436" s="46"/>
      <c r="AW436" s="46"/>
      <c r="AX436" s="46"/>
      <c r="AY436" s="46"/>
      <c r="AZ436" s="46"/>
      <c r="BA436" s="46"/>
      <c r="BB436" s="46"/>
      <c r="BC436" s="46"/>
      <c r="BD436" s="46"/>
      <c r="BE436" s="46"/>
      <c r="BF436" s="46"/>
      <c r="BG436" s="46"/>
      <c r="BH436" s="46"/>
      <c r="BI436" s="46"/>
      <c r="BJ436" s="46"/>
      <c r="BK436" s="46"/>
      <c r="BL436" s="46"/>
      <c r="BM436" s="46"/>
      <c r="BN436" s="46"/>
      <c r="BO436" s="46"/>
      <c r="BP436" s="46"/>
      <c r="BQ436" s="46"/>
      <c r="BR436" s="46"/>
      <c r="BS436" s="46"/>
      <c r="BT436" s="46"/>
      <c r="BU436" s="46"/>
      <c r="BV436" s="46"/>
      <c r="BW436" s="46"/>
      <c r="BX436" s="46"/>
      <c r="BY436" s="46"/>
      <c r="BZ436" s="46"/>
      <c r="CA436" s="46"/>
      <c r="CB436" s="46"/>
      <c r="CC436" s="46"/>
      <c r="CD436" s="46"/>
      <c r="CE436" s="46"/>
      <c r="CF436" s="46"/>
      <c r="CG436" s="46"/>
      <c r="CH436" s="46"/>
      <c r="CI436" s="46"/>
      <c r="CJ436" s="46"/>
      <c r="CK436" s="46"/>
      <c r="CL436" s="46"/>
      <c r="CM436" s="46"/>
      <c r="CN436" s="46"/>
      <c r="CO436" s="46"/>
      <c r="CP436" s="46"/>
      <c r="CQ436" s="46"/>
      <c r="CR436" s="46"/>
      <c r="CS436" s="46"/>
      <c r="CT436" s="46"/>
      <c r="CU436" s="46"/>
      <c r="CV436" s="46"/>
      <c r="CW436" s="46"/>
      <c r="CX436" s="46"/>
      <c r="CY436" s="46"/>
      <c r="CZ436" s="46"/>
      <c r="DA436" s="46"/>
      <c r="DB436" s="46"/>
      <c r="DC436" s="46"/>
      <c r="DD436" s="46"/>
      <c r="DE436" s="46"/>
      <c r="DF436" s="46"/>
      <c r="DG436" s="46"/>
      <c r="DH436" s="46"/>
      <c r="DI436" s="46"/>
      <c r="DJ436" s="46"/>
      <c r="DK436" s="46"/>
      <c r="DL436" s="46"/>
      <c r="DM436" s="46"/>
      <c r="DN436" s="46"/>
      <c r="DO436" s="46"/>
      <c r="DP436" s="46"/>
      <c r="DQ436" s="46"/>
      <c r="DR436" s="46"/>
      <c r="DS436" s="46"/>
      <c r="DT436" s="46"/>
      <c r="DU436" s="46"/>
      <c r="DV436" s="46"/>
      <c r="DW436" s="46"/>
      <c r="DX436" s="46"/>
      <c r="DY436" s="46"/>
      <c r="DZ436" s="46"/>
      <c r="EA436" s="46"/>
      <c r="EB436" s="46"/>
      <c r="EC436" s="46"/>
      <c r="ED436" s="46"/>
      <c r="EE436" s="46"/>
      <c r="EF436" s="46"/>
      <c r="EG436" s="46"/>
      <c r="EH436" s="46"/>
      <c r="EI436" s="46"/>
      <c r="EJ436" s="46"/>
      <c r="EK436" s="46"/>
      <c r="EL436" s="46"/>
      <c r="EM436" s="46"/>
      <c r="EN436" s="46"/>
      <c r="EO436" s="46"/>
      <c r="EP436" s="46"/>
      <c r="EQ436" s="46"/>
      <c r="ER436" s="46"/>
      <c r="ES436" s="46"/>
      <c r="ET436" s="46"/>
      <c r="EU436" s="46"/>
      <c r="EV436" s="46"/>
      <c r="EW436" s="46"/>
      <c r="EX436" s="46"/>
      <c r="EY436" s="46"/>
      <c r="EZ436" s="46"/>
      <c r="FA436" s="46"/>
      <c r="FB436" s="46"/>
      <c r="FC436" s="46"/>
      <c r="FD436" s="46"/>
      <c r="FE436" s="46"/>
      <c r="FF436" s="46"/>
      <c r="FG436" s="46"/>
      <c r="FH436" s="46"/>
      <c r="FI436" s="46"/>
      <c r="FJ436" s="46"/>
      <c r="FK436" s="46"/>
      <c r="FL436" s="46"/>
      <c r="FM436" s="46"/>
      <c r="FN436" s="46"/>
      <c r="FO436" s="46"/>
      <c r="FP436" s="46"/>
      <c r="FQ436" s="46"/>
      <c r="FR436" s="46"/>
      <c r="FS436" s="46"/>
      <c r="FT436" s="46"/>
      <c r="FU436" s="46"/>
      <c r="FV436" s="46"/>
      <c r="FW436" s="46"/>
      <c r="FX436" s="46"/>
      <c r="FY436" s="46"/>
      <c r="FZ436" s="46"/>
      <c r="GA436" s="46"/>
      <c r="GB436" s="46"/>
      <c r="GC436" s="46"/>
      <c r="GD436" s="46"/>
      <c r="GE436" s="46"/>
      <c r="GF436" s="46"/>
      <c r="GG436" s="46"/>
      <c r="GH436" s="46"/>
      <c r="GI436" s="46"/>
      <c r="GJ436" s="46"/>
      <c r="GK436" s="46"/>
      <c r="GL436" s="46"/>
      <c r="GM436" s="46"/>
      <c r="GN436" s="46"/>
      <c r="GO436" s="46"/>
      <c r="GP436" s="46"/>
      <c r="GQ436" s="46"/>
      <c r="GR436" s="46"/>
      <c r="GS436" s="46"/>
      <c r="GT436" s="46"/>
      <c r="GU436" s="46"/>
      <c r="GV436" s="46"/>
      <c r="GW436" s="46"/>
      <c r="GX436" s="46"/>
      <c r="GY436" s="46"/>
      <c r="GZ436" s="46"/>
      <c r="HA436" s="46"/>
      <c r="HB436" s="46"/>
      <c r="HC436" s="46"/>
      <c r="HD436" s="46"/>
      <c r="HE436" s="46"/>
      <c r="HF436" s="46"/>
      <c r="HG436" s="46"/>
      <c r="HH436" s="46"/>
      <c r="HI436" s="46"/>
      <c r="HJ436" s="46"/>
      <c r="HK436" s="46"/>
      <c r="HL436" s="46"/>
    </row>
    <row r="437" spans="1:220" s="119" customFormat="1" ht="28.5" customHeight="1" x14ac:dyDescent="0.45">
      <c r="A437" s="19"/>
      <c r="B437" s="21"/>
      <c r="C437" s="120"/>
      <c r="D437" s="19"/>
      <c r="E437" s="19"/>
      <c r="F437" s="19"/>
      <c r="G437" s="19"/>
      <c r="H437" s="19"/>
      <c r="I437" s="19"/>
      <c r="J437" s="68"/>
      <c r="K437" s="19"/>
      <c r="L437" s="19"/>
      <c r="N437" s="45"/>
      <c r="O437" s="46"/>
      <c r="P437" s="46"/>
      <c r="Q437" s="46"/>
      <c r="R437" s="46"/>
      <c r="S437" s="46"/>
      <c r="T437" s="46"/>
      <c r="U437" s="46"/>
      <c r="V437" s="46"/>
      <c r="W437" s="46"/>
      <c r="X437" s="46"/>
      <c r="Y437" s="46"/>
      <c r="Z437" s="46"/>
      <c r="AA437" s="46"/>
      <c r="AB437" s="46"/>
      <c r="AC437" s="46"/>
      <c r="AD437" s="46"/>
      <c r="AE437" s="46"/>
      <c r="AF437" s="46"/>
      <c r="AG437" s="46"/>
      <c r="AH437" s="46"/>
      <c r="AI437" s="46"/>
      <c r="AJ437" s="46"/>
      <c r="AK437" s="46"/>
      <c r="AL437" s="46"/>
      <c r="AM437" s="46"/>
      <c r="AN437" s="46"/>
      <c r="AO437" s="46"/>
      <c r="AP437" s="46"/>
      <c r="AQ437" s="46"/>
      <c r="AR437" s="46"/>
      <c r="AS437" s="46"/>
      <c r="AT437" s="46"/>
      <c r="AU437" s="46"/>
      <c r="AV437" s="46"/>
      <c r="AW437" s="46"/>
      <c r="AX437" s="46"/>
      <c r="AY437" s="46"/>
      <c r="AZ437" s="46"/>
      <c r="BA437" s="46"/>
      <c r="BB437" s="46"/>
      <c r="BC437" s="46"/>
      <c r="BD437" s="46"/>
      <c r="BE437" s="46"/>
      <c r="BF437" s="46"/>
      <c r="BG437" s="46"/>
      <c r="BH437" s="46"/>
      <c r="BI437" s="46"/>
      <c r="BJ437" s="46"/>
      <c r="BK437" s="46"/>
      <c r="BL437" s="46"/>
      <c r="BM437" s="46"/>
      <c r="BN437" s="46"/>
      <c r="BO437" s="46"/>
      <c r="BP437" s="46"/>
      <c r="BQ437" s="46"/>
      <c r="BR437" s="46"/>
      <c r="BS437" s="46"/>
      <c r="BT437" s="46"/>
      <c r="BU437" s="46"/>
      <c r="BV437" s="46"/>
      <c r="BW437" s="46"/>
      <c r="BX437" s="46"/>
      <c r="BY437" s="46"/>
      <c r="BZ437" s="46"/>
      <c r="CA437" s="46"/>
      <c r="CB437" s="46"/>
      <c r="CC437" s="46"/>
      <c r="CD437" s="46"/>
      <c r="CE437" s="46"/>
      <c r="CF437" s="46"/>
      <c r="CG437" s="46"/>
      <c r="CH437" s="46"/>
      <c r="CI437" s="46"/>
      <c r="CJ437" s="46"/>
      <c r="CK437" s="46"/>
      <c r="CL437" s="46"/>
      <c r="CM437" s="46"/>
      <c r="CN437" s="46"/>
      <c r="CO437" s="46"/>
      <c r="CP437" s="46"/>
      <c r="CQ437" s="46"/>
      <c r="CR437" s="46"/>
      <c r="CS437" s="46"/>
      <c r="CT437" s="46"/>
      <c r="CU437" s="46"/>
      <c r="CV437" s="46"/>
      <c r="CW437" s="46"/>
      <c r="CX437" s="46"/>
      <c r="CY437" s="46"/>
      <c r="CZ437" s="46"/>
      <c r="DA437" s="46"/>
      <c r="DB437" s="46"/>
      <c r="DC437" s="46"/>
      <c r="DD437" s="46"/>
      <c r="DE437" s="46"/>
      <c r="DF437" s="46"/>
      <c r="DG437" s="46"/>
      <c r="DH437" s="46"/>
      <c r="DI437" s="46"/>
      <c r="DJ437" s="46"/>
      <c r="DK437" s="46"/>
      <c r="DL437" s="46"/>
      <c r="DM437" s="46"/>
      <c r="DN437" s="46"/>
      <c r="DO437" s="46"/>
      <c r="DP437" s="46"/>
      <c r="DQ437" s="46"/>
      <c r="DR437" s="46"/>
      <c r="DS437" s="46"/>
      <c r="DT437" s="46"/>
      <c r="DU437" s="46"/>
      <c r="DV437" s="46"/>
      <c r="DW437" s="46"/>
      <c r="DX437" s="46"/>
      <c r="DY437" s="46"/>
      <c r="DZ437" s="46"/>
      <c r="EA437" s="46"/>
      <c r="EB437" s="46"/>
      <c r="EC437" s="46"/>
      <c r="ED437" s="46"/>
      <c r="EE437" s="46"/>
      <c r="EF437" s="46"/>
      <c r="EG437" s="46"/>
      <c r="EH437" s="46"/>
      <c r="EI437" s="46"/>
      <c r="EJ437" s="46"/>
      <c r="EK437" s="46"/>
      <c r="EL437" s="46"/>
      <c r="EM437" s="46"/>
      <c r="EN437" s="46"/>
      <c r="EO437" s="46"/>
      <c r="EP437" s="46"/>
      <c r="EQ437" s="46"/>
      <c r="ER437" s="46"/>
      <c r="ES437" s="46"/>
      <c r="ET437" s="46"/>
      <c r="EU437" s="46"/>
      <c r="EV437" s="46"/>
      <c r="EW437" s="46"/>
      <c r="EX437" s="46"/>
      <c r="EY437" s="46"/>
      <c r="EZ437" s="46"/>
      <c r="FA437" s="46"/>
      <c r="FB437" s="46"/>
      <c r="FC437" s="46"/>
      <c r="FD437" s="46"/>
      <c r="FE437" s="46"/>
      <c r="FF437" s="46"/>
      <c r="FG437" s="46"/>
      <c r="FH437" s="46"/>
      <c r="FI437" s="46"/>
      <c r="FJ437" s="46"/>
      <c r="FK437" s="46"/>
      <c r="FL437" s="46"/>
      <c r="FM437" s="46"/>
      <c r="FN437" s="46"/>
      <c r="FO437" s="46"/>
      <c r="FP437" s="46"/>
      <c r="FQ437" s="46"/>
      <c r="FR437" s="46"/>
      <c r="FS437" s="46"/>
      <c r="FT437" s="46"/>
      <c r="FU437" s="46"/>
      <c r="FV437" s="46"/>
      <c r="FW437" s="46"/>
      <c r="FX437" s="46"/>
      <c r="FY437" s="46"/>
      <c r="FZ437" s="46"/>
      <c r="GA437" s="46"/>
      <c r="GB437" s="46"/>
      <c r="GC437" s="46"/>
      <c r="GD437" s="46"/>
      <c r="GE437" s="46"/>
      <c r="GF437" s="46"/>
      <c r="GG437" s="46"/>
      <c r="GH437" s="46"/>
      <c r="GI437" s="46"/>
      <c r="GJ437" s="46"/>
      <c r="GK437" s="46"/>
      <c r="GL437" s="46"/>
      <c r="GM437" s="46"/>
      <c r="GN437" s="46"/>
      <c r="GO437" s="46"/>
      <c r="GP437" s="46"/>
      <c r="GQ437" s="46"/>
      <c r="GR437" s="46"/>
      <c r="GS437" s="46"/>
      <c r="GT437" s="46"/>
      <c r="GU437" s="46"/>
      <c r="GV437" s="46"/>
      <c r="GW437" s="46"/>
      <c r="GX437" s="46"/>
      <c r="GY437" s="46"/>
      <c r="GZ437" s="46"/>
      <c r="HA437" s="46"/>
      <c r="HB437" s="46"/>
      <c r="HC437" s="46"/>
      <c r="HD437" s="46"/>
      <c r="HE437" s="46"/>
      <c r="HF437" s="46"/>
      <c r="HG437" s="46"/>
      <c r="HH437" s="46"/>
      <c r="HI437" s="46"/>
      <c r="HJ437" s="46"/>
      <c r="HK437" s="46"/>
      <c r="HL437" s="46"/>
    </row>
    <row r="438" spans="1:220" s="119" customFormat="1" ht="28.5" customHeight="1" x14ac:dyDescent="0.45">
      <c r="A438" s="19"/>
      <c r="B438" s="21"/>
      <c r="C438" s="120"/>
      <c r="D438" s="19"/>
      <c r="E438" s="19"/>
      <c r="F438" s="19"/>
      <c r="G438" s="19"/>
      <c r="H438" s="19"/>
      <c r="I438" s="19"/>
      <c r="J438" s="68"/>
      <c r="K438" s="19"/>
      <c r="L438" s="19"/>
      <c r="N438" s="45"/>
      <c r="O438" s="46"/>
      <c r="P438" s="46"/>
      <c r="Q438" s="46"/>
      <c r="R438" s="46"/>
      <c r="S438" s="46"/>
      <c r="T438" s="46"/>
      <c r="U438" s="46"/>
      <c r="V438" s="46"/>
      <c r="W438" s="46"/>
      <c r="X438" s="46"/>
      <c r="Y438" s="46"/>
      <c r="Z438" s="46"/>
      <c r="AA438" s="46"/>
      <c r="AB438" s="46"/>
      <c r="AC438" s="46"/>
      <c r="AD438" s="46"/>
      <c r="AE438" s="46"/>
      <c r="AF438" s="46"/>
      <c r="AG438" s="46"/>
      <c r="AH438" s="46"/>
      <c r="AI438" s="46"/>
      <c r="AJ438" s="46"/>
      <c r="AK438" s="46"/>
      <c r="AL438" s="46"/>
      <c r="AM438" s="46"/>
      <c r="AN438" s="46"/>
      <c r="AO438" s="46"/>
      <c r="AP438" s="46"/>
      <c r="AQ438" s="46"/>
      <c r="AR438" s="46"/>
      <c r="AS438" s="46"/>
      <c r="AT438" s="46"/>
      <c r="AU438" s="46"/>
      <c r="AV438" s="46"/>
      <c r="AW438" s="46"/>
      <c r="AX438" s="46"/>
      <c r="AY438" s="46"/>
      <c r="AZ438" s="46"/>
      <c r="BA438" s="46"/>
      <c r="BB438" s="46"/>
      <c r="BC438" s="46"/>
      <c r="BD438" s="46"/>
      <c r="BE438" s="46"/>
      <c r="BF438" s="46"/>
      <c r="BG438" s="46"/>
      <c r="BH438" s="46"/>
      <c r="BI438" s="46"/>
      <c r="BJ438" s="46"/>
      <c r="BK438" s="46"/>
      <c r="BL438" s="46"/>
      <c r="BM438" s="46"/>
      <c r="BN438" s="46"/>
      <c r="BO438" s="46"/>
      <c r="BP438" s="46"/>
      <c r="BQ438" s="46"/>
      <c r="BR438" s="46"/>
      <c r="BS438" s="46"/>
      <c r="BT438" s="46"/>
      <c r="BU438" s="46"/>
      <c r="BV438" s="46"/>
      <c r="BW438" s="46"/>
      <c r="BX438" s="46"/>
      <c r="BY438" s="46"/>
      <c r="BZ438" s="46"/>
      <c r="CA438" s="46"/>
      <c r="CB438" s="46"/>
      <c r="CC438" s="46"/>
      <c r="CD438" s="46"/>
      <c r="CE438" s="46"/>
      <c r="CF438" s="46"/>
      <c r="CG438" s="46"/>
      <c r="CH438" s="46"/>
      <c r="CI438" s="46"/>
      <c r="CJ438" s="46"/>
      <c r="CK438" s="46"/>
      <c r="CL438" s="46"/>
      <c r="CM438" s="46"/>
      <c r="CN438" s="46"/>
      <c r="CO438" s="46"/>
      <c r="CP438" s="46"/>
      <c r="CQ438" s="46"/>
      <c r="CR438" s="46"/>
      <c r="CS438" s="46"/>
      <c r="CT438" s="46"/>
      <c r="CU438" s="46"/>
      <c r="CV438" s="46"/>
      <c r="CW438" s="46"/>
      <c r="CX438" s="46"/>
      <c r="CY438" s="46"/>
      <c r="CZ438" s="46"/>
      <c r="DA438" s="46"/>
      <c r="DB438" s="46"/>
      <c r="DC438" s="46"/>
      <c r="DD438" s="46"/>
      <c r="DE438" s="46"/>
      <c r="DF438" s="46"/>
      <c r="DG438" s="46"/>
      <c r="DH438" s="46"/>
      <c r="DI438" s="46"/>
      <c r="DJ438" s="46"/>
      <c r="DK438" s="46"/>
      <c r="DL438" s="46"/>
      <c r="DM438" s="46"/>
      <c r="DN438" s="46"/>
      <c r="DO438" s="46"/>
      <c r="DP438" s="46"/>
      <c r="DQ438" s="46"/>
      <c r="DR438" s="46"/>
      <c r="DS438" s="46"/>
      <c r="DT438" s="46"/>
      <c r="DU438" s="46"/>
      <c r="DV438" s="46"/>
      <c r="DW438" s="46"/>
      <c r="DX438" s="46"/>
      <c r="DY438" s="46"/>
      <c r="DZ438" s="46"/>
      <c r="EA438" s="46"/>
      <c r="EB438" s="46"/>
      <c r="EC438" s="46"/>
      <c r="ED438" s="46"/>
      <c r="EE438" s="46"/>
      <c r="EF438" s="46"/>
      <c r="EG438" s="46"/>
      <c r="EH438" s="46"/>
      <c r="EI438" s="46"/>
      <c r="EJ438" s="46"/>
      <c r="EK438" s="46"/>
      <c r="EL438" s="46"/>
      <c r="EM438" s="46"/>
      <c r="EN438" s="46"/>
      <c r="EO438" s="46"/>
      <c r="EP438" s="46"/>
      <c r="EQ438" s="46"/>
      <c r="ER438" s="46"/>
      <c r="ES438" s="46"/>
      <c r="ET438" s="46"/>
      <c r="EU438" s="46"/>
      <c r="EV438" s="46"/>
      <c r="EW438" s="46"/>
      <c r="EX438" s="46"/>
      <c r="EY438" s="46"/>
      <c r="EZ438" s="46"/>
      <c r="FA438" s="46"/>
      <c r="FB438" s="46"/>
      <c r="FC438" s="46"/>
      <c r="FD438" s="46"/>
      <c r="FE438" s="46"/>
      <c r="FF438" s="46"/>
      <c r="FG438" s="46"/>
      <c r="FH438" s="46"/>
      <c r="FI438" s="46"/>
      <c r="FJ438" s="46"/>
      <c r="FK438" s="46"/>
      <c r="FL438" s="46"/>
      <c r="FM438" s="46"/>
      <c r="FN438" s="46"/>
      <c r="FO438" s="46"/>
      <c r="FP438" s="46"/>
      <c r="FQ438" s="46"/>
      <c r="FR438" s="46"/>
      <c r="FS438" s="46"/>
      <c r="FT438" s="46"/>
      <c r="FU438" s="46"/>
      <c r="FV438" s="46"/>
      <c r="FW438" s="46"/>
      <c r="FX438" s="46"/>
      <c r="FY438" s="46"/>
      <c r="FZ438" s="46"/>
      <c r="GA438" s="46"/>
      <c r="GB438" s="46"/>
      <c r="GC438" s="46"/>
      <c r="GD438" s="46"/>
      <c r="GE438" s="46"/>
      <c r="GF438" s="46"/>
      <c r="GG438" s="46"/>
      <c r="GH438" s="46"/>
      <c r="GI438" s="46"/>
      <c r="GJ438" s="46"/>
      <c r="GK438" s="46"/>
      <c r="GL438" s="46"/>
      <c r="GM438" s="46"/>
      <c r="GN438" s="46"/>
      <c r="GO438" s="46"/>
      <c r="GP438" s="46"/>
      <c r="GQ438" s="46"/>
      <c r="GR438" s="46"/>
      <c r="GS438" s="46"/>
      <c r="GT438" s="46"/>
      <c r="GU438" s="46"/>
      <c r="GV438" s="46"/>
      <c r="GW438" s="46"/>
      <c r="GX438" s="46"/>
      <c r="GY438" s="46"/>
      <c r="GZ438" s="46"/>
      <c r="HA438" s="46"/>
      <c r="HB438" s="46"/>
      <c r="HC438" s="46"/>
      <c r="HD438" s="46"/>
      <c r="HE438" s="46"/>
      <c r="HF438" s="46"/>
      <c r="HG438" s="46"/>
      <c r="HH438" s="46"/>
      <c r="HI438" s="46"/>
      <c r="HJ438" s="46"/>
      <c r="HK438" s="46"/>
      <c r="HL438" s="46"/>
    </row>
    <row r="439" spans="1:220" s="119" customFormat="1" ht="28.5" customHeight="1" x14ac:dyDescent="0.45">
      <c r="A439" s="19"/>
      <c r="B439" s="21"/>
      <c r="C439" s="120"/>
      <c r="D439" s="19"/>
      <c r="E439" s="19"/>
      <c r="F439" s="19"/>
      <c r="G439" s="19"/>
      <c r="H439" s="19"/>
      <c r="I439" s="19"/>
      <c r="J439" s="68"/>
      <c r="K439" s="19"/>
      <c r="L439" s="19"/>
      <c r="N439" s="45"/>
      <c r="O439" s="46"/>
      <c r="P439" s="46"/>
      <c r="Q439" s="46"/>
      <c r="R439" s="46"/>
      <c r="S439" s="46"/>
      <c r="T439" s="46"/>
      <c r="U439" s="46"/>
      <c r="V439" s="46"/>
      <c r="W439" s="46"/>
      <c r="X439" s="46"/>
      <c r="Y439" s="46"/>
      <c r="Z439" s="46"/>
      <c r="AA439" s="46"/>
      <c r="AB439" s="46"/>
      <c r="AC439" s="46"/>
      <c r="AD439" s="46"/>
      <c r="AE439" s="46"/>
      <c r="AF439" s="46"/>
      <c r="AG439" s="46"/>
      <c r="AH439" s="46"/>
      <c r="AI439" s="46"/>
      <c r="AJ439" s="46"/>
      <c r="AK439" s="46"/>
      <c r="AL439" s="46"/>
      <c r="AM439" s="46"/>
      <c r="AN439" s="46"/>
      <c r="AO439" s="46"/>
      <c r="AP439" s="46"/>
      <c r="AQ439" s="46"/>
      <c r="AR439" s="46"/>
      <c r="AS439" s="46"/>
      <c r="AT439" s="46"/>
      <c r="AU439" s="46"/>
      <c r="AV439" s="46"/>
      <c r="AW439" s="46"/>
      <c r="AX439" s="46"/>
      <c r="AY439" s="46"/>
      <c r="AZ439" s="46"/>
      <c r="BA439" s="46"/>
      <c r="BB439" s="46"/>
      <c r="BC439" s="46"/>
      <c r="BD439" s="46"/>
      <c r="BE439" s="46"/>
      <c r="BF439" s="46"/>
      <c r="BG439" s="46"/>
      <c r="BH439" s="46"/>
      <c r="BI439" s="46"/>
      <c r="BJ439" s="46"/>
      <c r="BK439" s="46"/>
      <c r="BL439" s="46"/>
      <c r="BM439" s="46"/>
      <c r="BN439" s="46"/>
      <c r="BO439" s="46"/>
      <c r="BP439" s="46"/>
      <c r="BQ439" s="46"/>
      <c r="BR439" s="46"/>
      <c r="BS439" s="46"/>
      <c r="BT439" s="46"/>
      <c r="BU439" s="46"/>
      <c r="BV439" s="46"/>
      <c r="BW439" s="46"/>
      <c r="BX439" s="46"/>
      <c r="BY439" s="46"/>
      <c r="BZ439" s="46"/>
      <c r="CA439" s="46"/>
      <c r="CB439" s="46"/>
      <c r="CC439" s="46"/>
      <c r="CD439" s="46"/>
      <c r="CE439" s="46"/>
      <c r="CF439" s="46"/>
      <c r="CG439" s="46"/>
      <c r="CH439" s="46"/>
      <c r="CI439" s="46"/>
      <c r="CJ439" s="46"/>
      <c r="CK439" s="46"/>
      <c r="CL439" s="46"/>
      <c r="CM439" s="46"/>
      <c r="CN439" s="46"/>
      <c r="CO439" s="46"/>
      <c r="CP439" s="46"/>
      <c r="CQ439" s="46"/>
      <c r="CR439" s="46"/>
      <c r="CS439" s="46"/>
      <c r="CT439" s="46"/>
      <c r="CU439" s="46"/>
      <c r="CV439" s="46"/>
      <c r="CW439" s="46"/>
      <c r="CX439" s="46"/>
      <c r="CY439" s="46"/>
      <c r="CZ439" s="46"/>
      <c r="DA439" s="46"/>
      <c r="DB439" s="46"/>
      <c r="DC439" s="46"/>
      <c r="DD439" s="46"/>
      <c r="DE439" s="46"/>
      <c r="DF439" s="46"/>
      <c r="DG439" s="46"/>
      <c r="DH439" s="46"/>
      <c r="DI439" s="46"/>
      <c r="DJ439" s="46"/>
      <c r="DK439" s="46"/>
      <c r="DL439" s="46"/>
      <c r="DM439" s="46"/>
      <c r="DN439" s="46"/>
      <c r="DO439" s="46"/>
      <c r="DP439" s="46"/>
      <c r="DQ439" s="46"/>
      <c r="DR439" s="46"/>
      <c r="DS439" s="46"/>
      <c r="DT439" s="46"/>
      <c r="DU439" s="46"/>
      <c r="DV439" s="46"/>
      <c r="DW439" s="46"/>
      <c r="DX439" s="46"/>
      <c r="DY439" s="46"/>
      <c r="DZ439" s="46"/>
      <c r="EA439" s="46"/>
      <c r="EB439" s="46"/>
      <c r="EC439" s="46"/>
      <c r="ED439" s="46"/>
      <c r="EE439" s="46"/>
      <c r="EF439" s="46"/>
      <c r="EG439" s="46"/>
      <c r="EH439" s="46"/>
      <c r="EI439" s="46"/>
      <c r="EJ439" s="46"/>
      <c r="EK439" s="46"/>
      <c r="EL439" s="46"/>
      <c r="EM439" s="46"/>
      <c r="EN439" s="46"/>
      <c r="EO439" s="46"/>
      <c r="EP439" s="46"/>
      <c r="EQ439" s="46"/>
      <c r="ER439" s="46"/>
      <c r="ES439" s="46"/>
      <c r="ET439" s="46"/>
      <c r="EU439" s="46"/>
      <c r="EV439" s="46"/>
      <c r="EW439" s="46"/>
      <c r="EX439" s="46"/>
      <c r="EY439" s="46"/>
      <c r="EZ439" s="46"/>
      <c r="FA439" s="46"/>
      <c r="FB439" s="46"/>
      <c r="FC439" s="46"/>
      <c r="FD439" s="46"/>
      <c r="FE439" s="46"/>
      <c r="FF439" s="46"/>
      <c r="FG439" s="46"/>
      <c r="FH439" s="46"/>
      <c r="FI439" s="46"/>
      <c r="FJ439" s="46"/>
      <c r="FK439" s="46"/>
      <c r="FL439" s="46"/>
      <c r="FM439" s="46"/>
      <c r="FN439" s="46"/>
      <c r="FO439" s="46"/>
      <c r="FP439" s="46"/>
      <c r="FQ439" s="46"/>
      <c r="FR439" s="46"/>
      <c r="FS439" s="46"/>
      <c r="FT439" s="46"/>
      <c r="FU439" s="46"/>
      <c r="FV439" s="46"/>
      <c r="FW439" s="46"/>
      <c r="FX439" s="46"/>
      <c r="FY439" s="46"/>
      <c r="FZ439" s="46"/>
      <c r="GA439" s="46"/>
      <c r="GB439" s="46"/>
      <c r="GC439" s="46"/>
      <c r="GD439" s="46"/>
      <c r="GE439" s="46"/>
      <c r="GF439" s="46"/>
      <c r="GG439" s="46"/>
      <c r="GH439" s="46"/>
      <c r="GI439" s="46"/>
      <c r="GJ439" s="46"/>
      <c r="GK439" s="46"/>
      <c r="GL439" s="46"/>
      <c r="GM439" s="46"/>
      <c r="GN439" s="46"/>
      <c r="GO439" s="46"/>
      <c r="GP439" s="46"/>
      <c r="GQ439" s="46"/>
      <c r="GR439" s="46"/>
      <c r="GS439" s="46"/>
      <c r="GT439" s="46"/>
      <c r="GU439" s="46"/>
      <c r="GV439" s="46"/>
      <c r="GW439" s="46"/>
      <c r="GX439" s="46"/>
      <c r="GY439" s="46"/>
      <c r="GZ439" s="46"/>
      <c r="HA439" s="46"/>
      <c r="HB439" s="46"/>
      <c r="HC439" s="46"/>
      <c r="HD439" s="46"/>
      <c r="HE439" s="46"/>
      <c r="HF439" s="46"/>
      <c r="HG439" s="46"/>
      <c r="HH439" s="46"/>
      <c r="HI439" s="46"/>
      <c r="HJ439" s="46"/>
      <c r="HK439" s="46"/>
      <c r="HL439" s="46"/>
    </row>
    <row r="440" spans="1:220" s="119" customFormat="1" ht="28.5" customHeight="1" x14ac:dyDescent="0.45">
      <c r="A440" s="19"/>
      <c r="B440" s="21"/>
      <c r="C440" s="120"/>
      <c r="D440" s="19"/>
      <c r="E440" s="19"/>
      <c r="F440" s="19"/>
      <c r="G440" s="19"/>
      <c r="H440" s="19"/>
      <c r="I440" s="19"/>
      <c r="J440" s="68"/>
      <c r="K440" s="19"/>
      <c r="L440" s="19"/>
      <c r="N440" s="45"/>
      <c r="O440" s="46"/>
      <c r="P440" s="46"/>
      <c r="Q440" s="46"/>
      <c r="R440" s="46"/>
      <c r="S440" s="46"/>
      <c r="T440" s="46"/>
      <c r="U440" s="46"/>
      <c r="V440" s="46"/>
      <c r="W440" s="46"/>
      <c r="X440" s="46"/>
      <c r="Y440" s="46"/>
      <c r="Z440" s="46"/>
      <c r="AA440" s="46"/>
      <c r="AB440" s="46"/>
      <c r="AC440" s="46"/>
      <c r="AD440" s="46"/>
      <c r="AE440" s="46"/>
      <c r="AF440" s="46"/>
      <c r="AG440" s="46"/>
      <c r="AH440" s="46"/>
      <c r="AI440" s="46"/>
      <c r="AJ440" s="46"/>
      <c r="AK440" s="46"/>
      <c r="AL440" s="46"/>
      <c r="AM440" s="46"/>
      <c r="AN440" s="46"/>
      <c r="AO440" s="46"/>
      <c r="AP440" s="46"/>
      <c r="AQ440" s="46"/>
      <c r="AR440" s="46"/>
      <c r="AS440" s="46"/>
      <c r="AT440" s="46"/>
      <c r="AU440" s="46"/>
      <c r="AV440" s="46"/>
      <c r="AW440" s="46"/>
      <c r="AX440" s="46"/>
      <c r="AY440" s="46"/>
      <c r="AZ440" s="46"/>
      <c r="BA440" s="46"/>
      <c r="BB440" s="46"/>
      <c r="BC440" s="46"/>
      <c r="BD440" s="46"/>
      <c r="BE440" s="46"/>
      <c r="BF440" s="46"/>
      <c r="BG440" s="46"/>
      <c r="BH440" s="46"/>
      <c r="BI440" s="46"/>
      <c r="BJ440" s="46"/>
      <c r="BK440" s="46"/>
      <c r="BL440" s="46"/>
      <c r="BM440" s="46"/>
      <c r="BN440" s="46"/>
      <c r="BO440" s="46"/>
      <c r="BP440" s="46"/>
      <c r="BQ440" s="46"/>
      <c r="BR440" s="46"/>
      <c r="BS440" s="46"/>
      <c r="BT440" s="46"/>
      <c r="BU440" s="46"/>
      <c r="BV440" s="46"/>
      <c r="BW440" s="46"/>
      <c r="BX440" s="46"/>
      <c r="BY440" s="46"/>
      <c r="BZ440" s="46"/>
      <c r="CA440" s="46"/>
      <c r="CB440" s="46"/>
      <c r="CC440" s="46"/>
      <c r="CD440" s="46"/>
      <c r="CE440" s="46"/>
      <c r="CF440" s="46"/>
      <c r="CG440" s="46"/>
      <c r="CH440" s="46"/>
      <c r="CI440" s="46"/>
      <c r="CJ440" s="46"/>
      <c r="CK440" s="46"/>
      <c r="CL440" s="46"/>
      <c r="CM440" s="46"/>
      <c r="CN440" s="46"/>
      <c r="CO440" s="46"/>
      <c r="CP440" s="46"/>
      <c r="CQ440" s="46"/>
      <c r="CR440" s="46"/>
      <c r="CS440" s="46"/>
      <c r="CT440" s="46"/>
      <c r="CU440" s="46"/>
      <c r="CV440" s="46"/>
      <c r="CW440" s="46"/>
      <c r="CX440" s="46"/>
      <c r="CY440" s="46"/>
      <c r="CZ440" s="46"/>
      <c r="DA440" s="46"/>
      <c r="DB440" s="46"/>
      <c r="DC440" s="46"/>
      <c r="DD440" s="46"/>
      <c r="DE440" s="46"/>
      <c r="DF440" s="46"/>
      <c r="DG440" s="46"/>
      <c r="DH440" s="46"/>
      <c r="DI440" s="46"/>
      <c r="DJ440" s="46"/>
      <c r="DK440" s="46"/>
      <c r="DL440" s="46"/>
      <c r="DM440" s="46"/>
      <c r="DN440" s="46"/>
      <c r="DO440" s="46"/>
      <c r="DP440" s="46"/>
      <c r="DQ440" s="46"/>
      <c r="DR440" s="46"/>
      <c r="DS440" s="46"/>
      <c r="DT440" s="46"/>
      <c r="DU440" s="46"/>
      <c r="DV440" s="46"/>
      <c r="DW440" s="46"/>
      <c r="DX440" s="46"/>
      <c r="DY440" s="46"/>
      <c r="DZ440" s="46"/>
      <c r="EA440" s="46"/>
      <c r="EB440" s="46"/>
      <c r="EC440" s="46"/>
      <c r="ED440" s="46"/>
      <c r="EE440" s="46"/>
      <c r="EF440" s="46"/>
      <c r="EG440" s="46"/>
      <c r="EH440" s="46"/>
      <c r="EI440" s="46"/>
      <c r="EJ440" s="46"/>
      <c r="EK440" s="46"/>
      <c r="EL440" s="46"/>
      <c r="EM440" s="46"/>
      <c r="EN440" s="46"/>
      <c r="EO440" s="46"/>
      <c r="EP440" s="46"/>
      <c r="EQ440" s="46"/>
      <c r="ER440" s="46"/>
      <c r="ES440" s="46"/>
      <c r="ET440" s="46"/>
      <c r="EU440" s="46"/>
      <c r="EV440" s="46"/>
      <c r="EW440" s="46"/>
      <c r="EX440" s="46"/>
      <c r="EY440" s="46"/>
      <c r="EZ440" s="46"/>
      <c r="FA440" s="46"/>
      <c r="FB440" s="46"/>
      <c r="FC440" s="46"/>
      <c r="FD440" s="46"/>
      <c r="FE440" s="46"/>
      <c r="FF440" s="46"/>
      <c r="FG440" s="46"/>
      <c r="FH440" s="46"/>
      <c r="FI440" s="46"/>
      <c r="FJ440" s="46"/>
      <c r="FK440" s="46"/>
      <c r="FL440" s="46"/>
      <c r="FM440" s="46"/>
      <c r="FN440" s="46"/>
      <c r="FO440" s="46"/>
      <c r="FP440" s="46"/>
      <c r="FQ440" s="46"/>
      <c r="FR440" s="46"/>
      <c r="FS440" s="46"/>
      <c r="FT440" s="46"/>
      <c r="FU440" s="46"/>
      <c r="FV440" s="46"/>
      <c r="FW440" s="46"/>
      <c r="FX440" s="46"/>
      <c r="FY440" s="46"/>
      <c r="FZ440" s="46"/>
      <c r="GA440" s="46"/>
      <c r="GB440" s="46"/>
      <c r="GC440" s="46"/>
      <c r="GD440" s="46"/>
      <c r="GE440" s="46"/>
      <c r="GF440" s="46"/>
      <c r="GG440" s="46"/>
      <c r="GH440" s="46"/>
      <c r="GI440" s="46"/>
      <c r="GJ440" s="46"/>
      <c r="GK440" s="46"/>
      <c r="GL440" s="46"/>
      <c r="GM440" s="46"/>
      <c r="GN440" s="46"/>
      <c r="GO440" s="46"/>
      <c r="GP440" s="46"/>
      <c r="GQ440" s="46"/>
      <c r="GR440" s="46"/>
      <c r="GS440" s="46"/>
      <c r="GT440" s="46"/>
      <c r="GU440" s="46"/>
      <c r="GV440" s="46"/>
      <c r="GW440" s="46"/>
      <c r="GX440" s="46"/>
      <c r="GY440" s="46"/>
      <c r="GZ440" s="46"/>
      <c r="HA440" s="46"/>
      <c r="HB440" s="46"/>
      <c r="HC440" s="46"/>
      <c r="HD440" s="46"/>
      <c r="HE440" s="46"/>
      <c r="HF440" s="46"/>
      <c r="HG440" s="46"/>
      <c r="HH440" s="46"/>
      <c r="HI440" s="46"/>
      <c r="HJ440" s="46"/>
      <c r="HK440" s="46"/>
      <c r="HL440" s="46"/>
    </row>
    <row r="441" spans="1:220" s="119" customFormat="1" ht="28.5" customHeight="1" x14ac:dyDescent="0.45">
      <c r="A441" s="19"/>
      <c r="B441" s="21"/>
      <c r="C441" s="120"/>
      <c r="D441" s="19"/>
      <c r="E441" s="19"/>
      <c r="F441" s="19"/>
      <c r="G441" s="19"/>
      <c r="H441" s="19"/>
      <c r="I441" s="19"/>
      <c r="J441" s="68"/>
      <c r="K441" s="19"/>
      <c r="L441" s="19"/>
      <c r="N441" s="45"/>
      <c r="O441" s="46"/>
      <c r="P441" s="46"/>
      <c r="Q441" s="46"/>
      <c r="R441" s="46"/>
      <c r="S441" s="46"/>
      <c r="T441" s="46"/>
      <c r="U441" s="46"/>
      <c r="V441" s="46"/>
      <c r="W441" s="46"/>
      <c r="X441" s="46"/>
      <c r="Y441" s="46"/>
      <c r="Z441" s="46"/>
      <c r="AA441" s="46"/>
      <c r="AB441" s="46"/>
      <c r="AC441" s="46"/>
      <c r="AD441" s="46"/>
      <c r="AE441" s="46"/>
      <c r="AF441" s="46"/>
      <c r="AG441" s="46"/>
      <c r="AH441" s="46"/>
      <c r="AI441" s="46"/>
      <c r="AJ441" s="46"/>
      <c r="AK441" s="46"/>
      <c r="AL441" s="46"/>
      <c r="AM441" s="46"/>
      <c r="AN441" s="46"/>
      <c r="AO441" s="46"/>
      <c r="AP441" s="46"/>
      <c r="AQ441" s="46"/>
      <c r="AR441" s="46"/>
      <c r="AS441" s="46"/>
      <c r="AT441" s="46"/>
      <c r="AU441" s="46"/>
      <c r="AV441" s="46"/>
      <c r="AW441" s="46"/>
      <c r="AX441" s="46"/>
      <c r="AY441" s="46"/>
      <c r="AZ441" s="46"/>
      <c r="BA441" s="46"/>
      <c r="BB441" s="46"/>
      <c r="BC441" s="46"/>
      <c r="BD441" s="46"/>
      <c r="BE441" s="46"/>
      <c r="BF441" s="46"/>
      <c r="BG441" s="46"/>
      <c r="BH441" s="46"/>
      <c r="BI441" s="46"/>
      <c r="BJ441" s="46"/>
      <c r="BK441" s="46"/>
      <c r="BL441" s="46"/>
      <c r="BM441" s="46"/>
      <c r="BN441" s="46"/>
      <c r="BO441" s="46"/>
      <c r="BP441" s="46"/>
      <c r="BQ441" s="46"/>
      <c r="BR441" s="46"/>
      <c r="BS441" s="46"/>
      <c r="BT441" s="46"/>
      <c r="BU441" s="46"/>
      <c r="BV441" s="46"/>
      <c r="BW441" s="46"/>
      <c r="BX441" s="46"/>
      <c r="BY441" s="46"/>
      <c r="BZ441" s="46"/>
      <c r="CA441" s="46"/>
      <c r="CB441" s="46"/>
      <c r="CC441" s="46"/>
      <c r="CD441" s="46"/>
      <c r="CE441" s="46"/>
      <c r="CF441" s="46"/>
      <c r="CG441" s="46"/>
      <c r="CH441" s="46"/>
      <c r="CI441" s="46"/>
      <c r="CJ441" s="46"/>
      <c r="CK441" s="46"/>
      <c r="CL441" s="46"/>
      <c r="CM441" s="46"/>
      <c r="CN441" s="46"/>
      <c r="CO441" s="46"/>
      <c r="CP441" s="46"/>
      <c r="CQ441" s="46"/>
      <c r="CR441" s="46"/>
      <c r="CS441" s="46"/>
      <c r="CT441" s="46"/>
      <c r="CU441" s="46"/>
      <c r="CV441" s="46"/>
      <c r="CW441" s="46"/>
      <c r="CX441" s="46"/>
      <c r="CY441" s="46"/>
      <c r="CZ441" s="46"/>
      <c r="DA441" s="46"/>
      <c r="DB441" s="46"/>
      <c r="DC441" s="46"/>
      <c r="DD441" s="46"/>
      <c r="DE441" s="46"/>
      <c r="DF441" s="46"/>
      <c r="DG441" s="46"/>
      <c r="DH441" s="46"/>
      <c r="DI441" s="46"/>
      <c r="DJ441" s="46"/>
      <c r="DK441" s="46"/>
      <c r="DL441" s="46"/>
      <c r="DM441" s="46"/>
      <c r="DN441" s="46"/>
      <c r="DO441" s="46"/>
      <c r="DP441" s="46"/>
      <c r="DQ441" s="46"/>
      <c r="DR441" s="46"/>
      <c r="DS441" s="46"/>
      <c r="DT441" s="46"/>
      <c r="DU441" s="46"/>
      <c r="DV441" s="46"/>
      <c r="DW441" s="46"/>
      <c r="DX441" s="46"/>
      <c r="DY441" s="46"/>
      <c r="DZ441" s="46"/>
      <c r="EA441" s="46"/>
      <c r="EB441" s="46"/>
      <c r="EC441" s="46"/>
      <c r="ED441" s="46"/>
      <c r="EE441" s="46"/>
      <c r="EF441" s="46"/>
      <c r="EG441" s="46"/>
      <c r="EH441" s="46"/>
      <c r="EI441" s="46"/>
      <c r="EJ441" s="46"/>
      <c r="EK441" s="46"/>
      <c r="EL441" s="46"/>
      <c r="EM441" s="46"/>
      <c r="EN441" s="46"/>
      <c r="EO441" s="46"/>
      <c r="EP441" s="46"/>
      <c r="EQ441" s="46"/>
      <c r="ER441" s="46"/>
      <c r="ES441" s="46"/>
      <c r="ET441" s="46"/>
      <c r="EU441" s="46"/>
      <c r="EV441" s="46"/>
      <c r="EW441" s="46"/>
      <c r="EX441" s="46"/>
      <c r="EY441" s="46"/>
      <c r="EZ441" s="46"/>
      <c r="FA441" s="46"/>
      <c r="FB441" s="46"/>
      <c r="FC441" s="46"/>
      <c r="FD441" s="46"/>
      <c r="FE441" s="46"/>
      <c r="FF441" s="46"/>
      <c r="FG441" s="46"/>
      <c r="FH441" s="46"/>
      <c r="FI441" s="46"/>
      <c r="FJ441" s="46"/>
      <c r="FK441" s="46"/>
      <c r="FL441" s="46"/>
      <c r="FM441" s="46"/>
      <c r="FN441" s="46"/>
      <c r="FO441" s="46"/>
      <c r="FP441" s="46"/>
      <c r="FQ441" s="46"/>
      <c r="FR441" s="46"/>
      <c r="FS441" s="46"/>
      <c r="FT441" s="46"/>
      <c r="FU441" s="46"/>
      <c r="FV441" s="46"/>
      <c r="FW441" s="46"/>
      <c r="FX441" s="46"/>
      <c r="FY441" s="46"/>
      <c r="FZ441" s="46"/>
      <c r="GA441" s="46"/>
      <c r="GB441" s="46"/>
      <c r="GC441" s="46"/>
      <c r="GD441" s="46"/>
      <c r="GE441" s="46"/>
      <c r="GF441" s="46"/>
      <c r="GG441" s="46"/>
      <c r="GH441" s="46"/>
      <c r="GI441" s="46"/>
      <c r="GJ441" s="46"/>
      <c r="GK441" s="46"/>
      <c r="GL441" s="46"/>
      <c r="GM441" s="46"/>
      <c r="GN441" s="46"/>
      <c r="GO441" s="46"/>
      <c r="GP441" s="46"/>
      <c r="GQ441" s="46"/>
      <c r="GR441" s="46"/>
      <c r="GS441" s="46"/>
      <c r="GT441" s="46"/>
      <c r="GU441" s="46"/>
      <c r="GV441" s="46"/>
      <c r="GW441" s="46"/>
      <c r="GX441" s="46"/>
      <c r="GY441" s="46"/>
      <c r="GZ441" s="46"/>
      <c r="HA441" s="46"/>
      <c r="HB441" s="46"/>
      <c r="HC441" s="46"/>
      <c r="HD441" s="46"/>
      <c r="HE441" s="46"/>
      <c r="HF441" s="46"/>
      <c r="HG441" s="46"/>
      <c r="HH441" s="46"/>
      <c r="HI441" s="46"/>
      <c r="HJ441" s="46"/>
      <c r="HK441" s="46"/>
      <c r="HL441" s="46"/>
    </row>
    <row r="442" spans="1:220" s="119" customFormat="1" ht="28.5" customHeight="1" x14ac:dyDescent="0.45">
      <c r="A442" s="19"/>
      <c r="B442" s="21"/>
      <c r="C442" s="120"/>
      <c r="D442" s="19"/>
      <c r="E442" s="19"/>
      <c r="F442" s="19"/>
      <c r="G442" s="19"/>
      <c r="H442" s="19"/>
      <c r="I442" s="19"/>
      <c r="J442" s="68"/>
      <c r="K442" s="19"/>
      <c r="L442" s="19"/>
      <c r="N442" s="45"/>
      <c r="O442" s="46"/>
      <c r="P442" s="46"/>
      <c r="Q442" s="46"/>
      <c r="R442" s="46"/>
      <c r="S442" s="46"/>
      <c r="T442" s="46"/>
      <c r="U442" s="46"/>
      <c r="V442" s="46"/>
      <c r="W442" s="46"/>
      <c r="X442" s="46"/>
      <c r="Y442" s="46"/>
      <c r="Z442" s="46"/>
      <c r="AA442" s="46"/>
      <c r="AB442" s="46"/>
      <c r="AC442" s="46"/>
      <c r="AD442" s="46"/>
      <c r="AE442" s="46"/>
      <c r="AF442" s="46"/>
      <c r="AG442" s="46"/>
      <c r="AH442" s="46"/>
      <c r="AI442" s="46"/>
      <c r="AJ442" s="46"/>
      <c r="AK442" s="46"/>
      <c r="AL442" s="46"/>
      <c r="AM442" s="46"/>
      <c r="AN442" s="46"/>
      <c r="AO442" s="46"/>
      <c r="AP442" s="46"/>
      <c r="AQ442" s="46"/>
      <c r="AR442" s="46"/>
      <c r="AS442" s="46"/>
      <c r="AT442" s="46"/>
      <c r="AU442" s="46"/>
      <c r="AV442" s="46"/>
      <c r="AW442" s="46"/>
      <c r="AX442" s="46"/>
      <c r="AY442" s="46"/>
      <c r="AZ442" s="46"/>
      <c r="BA442" s="46"/>
      <c r="BB442" s="46"/>
      <c r="BC442" s="46"/>
      <c r="BD442" s="46"/>
      <c r="BE442" s="46"/>
      <c r="BF442" s="46"/>
      <c r="BG442" s="46"/>
      <c r="BH442" s="46"/>
      <c r="BI442" s="46"/>
      <c r="BJ442" s="46"/>
      <c r="BK442" s="46"/>
      <c r="BL442" s="46"/>
      <c r="BM442" s="46"/>
      <c r="BN442" s="46"/>
      <c r="BO442" s="46"/>
      <c r="BP442" s="46"/>
      <c r="BQ442" s="46"/>
      <c r="BR442" s="46"/>
      <c r="BS442" s="46"/>
      <c r="BT442" s="46"/>
      <c r="BU442" s="46"/>
      <c r="BV442" s="46"/>
      <c r="BW442" s="46"/>
      <c r="BX442" s="46"/>
      <c r="BY442" s="46"/>
      <c r="BZ442" s="46"/>
      <c r="CA442" s="46"/>
      <c r="CB442" s="46"/>
      <c r="CC442" s="46"/>
      <c r="CD442" s="46"/>
      <c r="CE442" s="46"/>
      <c r="CF442" s="46"/>
      <c r="CG442" s="46"/>
      <c r="CH442" s="46"/>
      <c r="CI442" s="46"/>
      <c r="CJ442" s="46"/>
      <c r="CK442" s="46"/>
      <c r="CL442" s="46"/>
      <c r="CM442" s="46"/>
      <c r="CN442" s="46"/>
      <c r="CO442" s="46"/>
      <c r="CP442" s="46"/>
      <c r="CQ442" s="46"/>
      <c r="CR442" s="46"/>
      <c r="CS442" s="46"/>
      <c r="CT442" s="46"/>
      <c r="CU442" s="46"/>
      <c r="CV442" s="46"/>
      <c r="CW442" s="46"/>
      <c r="CX442" s="46"/>
      <c r="CY442" s="46"/>
      <c r="CZ442" s="46"/>
      <c r="DA442" s="46"/>
      <c r="DB442" s="46"/>
      <c r="DC442" s="46"/>
      <c r="DD442" s="46"/>
      <c r="DE442" s="46"/>
      <c r="DF442" s="46"/>
      <c r="DG442" s="46"/>
      <c r="DH442" s="46"/>
      <c r="DI442" s="46"/>
      <c r="DJ442" s="46"/>
      <c r="DK442" s="46"/>
      <c r="DL442" s="46"/>
      <c r="DM442" s="46"/>
      <c r="DN442" s="46"/>
      <c r="DO442" s="46"/>
      <c r="DP442" s="46"/>
      <c r="DQ442" s="46"/>
      <c r="DR442" s="46"/>
      <c r="DS442" s="46"/>
      <c r="DT442" s="46"/>
      <c r="DU442" s="46"/>
      <c r="DV442" s="46"/>
      <c r="DW442" s="46"/>
      <c r="DX442" s="46"/>
      <c r="DY442" s="46"/>
      <c r="DZ442" s="46"/>
      <c r="EA442" s="46"/>
      <c r="EB442" s="46"/>
      <c r="EC442" s="46"/>
      <c r="ED442" s="46"/>
      <c r="EE442" s="46"/>
      <c r="EF442" s="46"/>
      <c r="EG442" s="46"/>
      <c r="EH442" s="46"/>
      <c r="EI442" s="46"/>
      <c r="EJ442" s="46"/>
      <c r="EK442" s="46"/>
      <c r="EL442" s="46"/>
      <c r="EM442" s="46"/>
      <c r="EN442" s="46"/>
      <c r="EO442" s="46"/>
      <c r="EP442" s="46"/>
      <c r="EQ442" s="46"/>
      <c r="ER442" s="46"/>
      <c r="ES442" s="46"/>
      <c r="ET442" s="46"/>
      <c r="EU442" s="46"/>
      <c r="EV442" s="46"/>
      <c r="EW442" s="46"/>
      <c r="EX442" s="46"/>
      <c r="EY442" s="46"/>
      <c r="EZ442" s="46"/>
      <c r="FA442" s="46"/>
      <c r="FB442" s="46"/>
      <c r="FC442" s="46"/>
      <c r="FD442" s="46"/>
      <c r="FE442" s="46"/>
      <c r="FF442" s="46"/>
      <c r="FG442" s="46"/>
      <c r="FH442" s="46"/>
      <c r="FI442" s="46"/>
      <c r="FJ442" s="46"/>
      <c r="FK442" s="46"/>
      <c r="FL442" s="46"/>
      <c r="FM442" s="46"/>
      <c r="FN442" s="46"/>
      <c r="FO442" s="46"/>
      <c r="FP442" s="46"/>
      <c r="FQ442" s="46"/>
      <c r="FR442" s="46"/>
      <c r="FS442" s="46"/>
      <c r="FT442" s="46"/>
      <c r="FU442" s="46"/>
      <c r="FV442" s="46"/>
      <c r="FW442" s="46"/>
      <c r="FX442" s="46"/>
      <c r="FY442" s="46"/>
      <c r="FZ442" s="46"/>
      <c r="GA442" s="46"/>
      <c r="GB442" s="46"/>
      <c r="GC442" s="46"/>
      <c r="GD442" s="46"/>
      <c r="GE442" s="46"/>
      <c r="GF442" s="46"/>
      <c r="GG442" s="46"/>
      <c r="GH442" s="46"/>
      <c r="GI442" s="46"/>
      <c r="GJ442" s="46"/>
      <c r="GK442" s="46"/>
      <c r="GL442" s="46"/>
      <c r="GM442" s="46"/>
      <c r="GN442" s="46"/>
      <c r="GO442" s="46"/>
      <c r="GP442" s="46"/>
      <c r="GQ442" s="46"/>
      <c r="GR442" s="46"/>
      <c r="GS442" s="46"/>
      <c r="GT442" s="46"/>
      <c r="GU442" s="46"/>
      <c r="GV442" s="46"/>
      <c r="GW442" s="46"/>
      <c r="GX442" s="46"/>
      <c r="GY442" s="46"/>
      <c r="GZ442" s="46"/>
      <c r="HA442" s="46"/>
      <c r="HB442" s="46"/>
      <c r="HC442" s="46"/>
      <c r="HD442" s="46"/>
      <c r="HE442" s="46"/>
      <c r="HF442" s="46"/>
      <c r="HG442" s="46"/>
      <c r="HH442" s="46"/>
      <c r="HI442" s="46"/>
      <c r="HJ442" s="46"/>
      <c r="HK442" s="46"/>
      <c r="HL442" s="46"/>
    </row>
    <row r="443" spans="1:220" s="119" customFormat="1" ht="28.5" customHeight="1" x14ac:dyDescent="0.45">
      <c r="A443" s="19"/>
      <c r="B443" s="21"/>
      <c r="C443" s="120"/>
      <c r="D443" s="19"/>
      <c r="E443" s="19"/>
      <c r="F443" s="19"/>
      <c r="G443" s="19"/>
      <c r="H443" s="19"/>
      <c r="I443" s="19"/>
      <c r="J443" s="68"/>
      <c r="K443" s="19"/>
      <c r="L443" s="19"/>
      <c r="N443" s="45"/>
      <c r="O443" s="46"/>
      <c r="P443" s="46"/>
      <c r="Q443" s="46"/>
      <c r="R443" s="46"/>
      <c r="S443" s="46"/>
      <c r="T443" s="46"/>
      <c r="U443" s="46"/>
      <c r="V443" s="46"/>
      <c r="W443" s="46"/>
      <c r="X443" s="46"/>
      <c r="Y443" s="46"/>
      <c r="Z443" s="46"/>
      <c r="AA443" s="46"/>
      <c r="AB443" s="46"/>
      <c r="AC443" s="46"/>
      <c r="AD443" s="46"/>
      <c r="AE443" s="46"/>
      <c r="AF443" s="46"/>
      <c r="AG443" s="46"/>
      <c r="AH443" s="46"/>
      <c r="AI443" s="46"/>
      <c r="AJ443" s="46"/>
      <c r="AK443" s="46"/>
      <c r="AL443" s="46"/>
      <c r="AM443" s="46"/>
      <c r="AN443" s="46"/>
      <c r="AO443" s="46"/>
      <c r="AP443" s="46"/>
      <c r="AQ443" s="46"/>
      <c r="AR443" s="46"/>
      <c r="AS443" s="46"/>
      <c r="AT443" s="46"/>
      <c r="AU443" s="46"/>
      <c r="AV443" s="46"/>
      <c r="AW443" s="46"/>
      <c r="AX443" s="46"/>
      <c r="AY443" s="46"/>
      <c r="AZ443" s="46"/>
      <c r="BA443" s="46"/>
      <c r="BB443" s="46"/>
      <c r="BC443" s="46"/>
      <c r="BD443" s="46"/>
      <c r="BE443" s="46"/>
      <c r="BF443" s="46"/>
      <c r="BG443" s="46"/>
      <c r="BH443" s="46"/>
      <c r="BI443" s="46"/>
      <c r="BJ443" s="46"/>
      <c r="BK443" s="46"/>
      <c r="BL443" s="46"/>
      <c r="BM443" s="46"/>
      <c r="BN443" s="46"/>
      <c r="BO443" s="46"/>
      <c r="BP443" s="46"/>
      <c r="BQ443" s="46"/>
      <c r="BR443" s="46"/>
      <c r="BS443" s="46"/>
      <c r="BT443" s="46"/>
      <c r="BU443" s="46"/>
      <c r="BV443" s="46"/>
      <c r="BW443" s="46"/>
      <c r="BX443" s="46"/>
      <c r="BY443" s="46"/>
      <c r="BZ443" s="46"/>
      <c r="CA443" s="46"/>
      <c r="CB443" s="46"/>
      <c r="CC443" s="46"/>
      <c r="CD443" s="46"/>
      <c r="CE443" s="46"/>
      <c r="CF443" s="46"/>
      <c r="CG443" s="46"/>
      <c r="CH443" s="46"/>
      <c r="CI443" s="46"/>
      <c r="CJ443" s="46"/>
      <c r="CK443" s="46"/>
      <c r="CL443" s="46"/>
      <c r="CM443" s="46"/>
      <c r="CN443" s="46"/>
      <c r="CO443" s="46"/>
      <c r="CP443" s="46"/>
      <c r="CQ443" s="46"/>
      <c r="CR443" s="46"/>
      <c r="CS443" s="46"/>
      <c r="CT443" s="46"/>
      <c r="CU443" s="46"/>
      <c r="CV443" s="46"/>
      <c r="CW443" s="46"/>
      <c r="CX443" s="46"/>
      <c r="CY443" s="46"/>
      <c r="CZ443" s="46"/>
      <c r="DA443" s="46"/>
      <c r="DB443" s="46"/>
      <c r="DC443" s="46"/>
      <c r="DD443" s="46"/>
      <c r="DE443" s="46"/>
      <c r="DF443" s="46"/>
      <c r="DG443" s="46"/>
      <c r="DH443" s="46"/>
      <c r="DI443" s="46"/>
      <c r="DJ443" s="46"/>
      <c r="DK443" s="46"/>
      <c r="DL443" s="46"/>
      <c r="DM443" s="46"/>
      <c r="DN443" s="46"/>
      <c r="DO443" s="46"/>
      <c r="DP443" s="46"/>
      <c r="DQ443" s="46"/>
      <c r="DR443" s="46"/>
      <c r="DS443" s="46"/>
      <c r="DT443" s="46"/>
      <c r="DU443" s="46"/>
      <c r="DV443" s="46"/>
      <c r="DW443" s="46"/>
      <c r="DX443" s="46"/>
      <c r="DY443" s="46"/>
      <c r="DZ443" s="46"/>
      <c r="EA443" s="46"/>
      <c r="EB443" s="46"/>
      <c r="EC443" s="46"/>
      <c r="ED443" s="46"/>
      <c r="EE443" s="46"/>
      <c r="EF443" s="46"/>
      <c r="EG443" s="46"/>
      <c r="EH443" s="46"/>
      <c r="EI443" s="46"/>
      <c r="EJ443" s="46"/>
      <c r="EK443" s="46"/>
      <c r="EL443" s="46"/>
      <c r="EM443" s="46"/>
      <c r="EN443" s="46"/>
      <c r="EO443" s="46"/>
      <c r="EP443" s="46"/>
      <c r="EQ443" s="46"/>
      <c r="ER443" s="46"/>
      <c r="ES443" s="46"/>
      <c r="ET443" s="46"/>
      <c r="EU443" s="46"/>
      <c r="EV443" s="46"/>
      <c r="EW443" s="46"/>
      <c r="EX443" s="46"/>
      <c r="EY443" s="46"/>
      <c r="EZ443" s="46"/>
      <c r="FA443" s="46"/>
      <c r="FB443" s="46"/>
      <c r="FC443" s="46"/>
      <c r="FD443" s="46"/>
      <c r="FE443" s="46"/>
      <c r="FF443" s="46"/>
      <c r="FG443" s="46"/>
      <c r="FH443" s="46"/>
      <c r="FI443" s="46"/>
      <c r="FJ443" s="46"/>
      <c r="FK443" s="46"/>
      <c r="FL443" s="46"/>
      <c r="FM443" s="46"/>
      <c r="FN443" s="46"/>
      <c r="FO443" s="46"/>
      <c r="FP443" s="46"/>
      <c r="FQ443" s="46"/>
      <c r="FR443" s="46"/>
      <c r="FS443" s="46"/>
      <c r="FT443" s="46"/>
      <c r="FU443" s="46"/>
      <c r="FV443" s="46"/>
      <c r="FW443" s="46"/>
      <c r="FX443" s="46"/>
      <c r="FY443" s="46"/>
      <c r="FZ443" s="46"/>
      <c r="GA443" s="46"/>
      <c r="GB443" s="46"/>
      <c r="GC443" s="46"/>
      <c r="GD443" s="46"/>
      <c r="GE443" s="46"/>
      <c r="GF443" s="46"/>
      <c r="GG443" s="46"/>
      <c r="GH443" s="46"/>
      <c r="GI443" s="46"/>
      <c r="GJ443" s="46"/>
      <c r="GK443" s="46"/>
      <c r="GL443" s="46"/>
      <c r="GM443" s="46"/>
      <c r="GN443" s="46"/>
      <c r="GO443" s="46"/>
      <c r="GP443" s="46"/>
      <c r="GQ443" s="46"/>
      <c r="GR443" s="46"/>
      <c r="GS443" s="46"/>
      <c r="GT443" s="46"/>
      <c r="GU443" s="46"/>
      <c r="GV443" s="46"/>
      <c r="GW443" s="46"/>
      <c r="GX443" s="46"/>
      <c r="GY443" s="46"/>
      <c r="GZ443" s="46"/>
      <c r="HA443" s="46"/>
      <c r="HB443" s="46"/>
      <c r="HC443" s="46"/>
      <c r="HD443" s="46"/>
      <c r="HE443" s="46"/>
      <c r="HF443" s="46"/>
      <c r="HG443" s="46"/>
      <c r="HH443" s="46"/>
      <c r="HI443" s="46"/>
      <c r="HJ443" s="46"/>
      <c r="HK443" s="46"/>
      <c r="HL443" s="46"/>
    </row>
    <row r="444" spans="1:220" s="119" customFormat="1" ht="28.5" customHeight="1" x14ac:dyDescent="0.45">
      <c r="A444" s="19"/>
      <c r="B444" s="21"/>
      <c r="C444" s="120"/>
      <c r="D444" s="19"/>
      <c r="E444" s="19"/>
      <c r="F444" s="19"/>
      <c r="G444" s="19"/>
      <c r="H444" s="19"/>
      <c r="I444" s="19"/>
      <c r="J444" s="68"/>
      <c r="K444" s="19"/>
      <c r="L444" s="19"/>
      <c r="N444" s="45"/>
      <c r="O444" s="46"/>
      <c r="P444" s="46"/>
      <c r="Q444" s="46"/>
      <c r="R444" s="46"/>
      <c r="S444" s="46"/>
      <c r="T444" s="46"/>
      <c r="U444" s="46"/>
      <c r="V444" s="46"/>
      <c r="W444" s="46"/>
      <c r="X444" s="46"/>
      <c r="Y444" s="46"/>
      <c r="Z444" s="46"/>
      <c r="AA444" s="46"/>
      <c r="AB444" s="46"/>
      <c r="AC444" s="46"/>
      <c r="AD444" s="46"/>
      <c r="AE444" s="46"/>
      <c r="AF444" s="46"/>
      <c r="AG444" s="46"/>
      <c r="AH444" s="46"/>
      <c r="AI444" s="46"/>
      <c r="AJ444" s="46"/>
      <c r="AK444" s="46"/>
      <c r="AL444" s="46"/>
      <c r="AM444" s="46"/>
      <c r="AN444" s="46"/>
      <c r="AO444" s="46"/>
      <c r="AP444" s="46"/>
      <c r="AQ444" s="46"/>
      <c r="AR444" s="46"/>
      <c r="AS444" s="46"/>
      <c r="AT444" s="46"/>
      <c r="AU444" s="46"/>
      <c r="AV444" s="46"/>
      <c r="AW444" s="46"/>
      <c r="AX444" s="46"/>
      <c r="AY444" s="46"/>
      <c r="AZ444" s="46"/>
      <c r="BA444" s="46"/>
      <c r="BB444" s="46"/>
      <c r="BC444" s="46"/>
      <c r="BD444" s="46"/>
      <c r="BE444" s="46"/>
      <c r="BF444" s="46"/>
      <c r="BG444" s="46"/>
      <c r="BH444" s="46"/>
      <c r="BI444" s="46"/>
      <c r="BJ444" s="46"/>
      <c r="BK444" s="46"/>
      <c r="BL444" s="46"/>
      <c r="BM444" s="46"/>
      <c r="BN444" s="46"/>
      <c r="BO444" s="46"/>
      <c r="BP444" s="46"/>
      <c r="BQ444" s="46"/>
      <c r="BR444" s="46"/>
      <c r="BS444" s="46"/>
      <c r="BT444" s="46"/>
      <c r="BU444" s="46"/>
      <c r="BV444" s="46"/>
      <c r="BW444" s="46"/>
      <c r="BX444" s="46"/>
      <c r="BY444" s="46"/>
      <c r="BZ444" s="46"/>
      <c r="CA444" s="46"/>
      <c r="CB444" s="46"/>
      <c r="CC444" s="46"/>
      <c r="CD444" s="46"/>
      <c r="CE444" s="46"/>
      <c r="CF444" s="46"/>
      <c r="CG444" s="46"/>
      <c r="CH444" s="46"/>
      <c r="CI444" s="46"/>
      <c r="CJ444" s="46"/>
      <c r="CK444" s="46"/>
      <c r="CL444" s="46"/>
      <c r="CM444" s="46"/>
      <c r="CN444" s="46"/>
      <c r="CO444" s="46"/>
      <c r="CP444" s="46"/>
      <c r="CQ444" s="46"/>
      <c r="CR444" s="46"/>
      <c r="CS444" s="46"/>
      <c r="CT444" s="46"/>
      <c r="CU444" s="46"/>
      <c r="CV444" s="46"/>
      <c r="CW444" s="46"/>
      <c r="CX444" s="46"/>
      <c r="CY444" s="46"/>
      <c r="CZ444" s="46"/>
      <c r="DA444" s="46"/>
      <c r="DB444" s="46"/>
      <c r="DC444" s="46"/>
      <c r="DD444" s="46"/>
      <c r="DE444" s="46"/>
      <c r="DF444" s="46"/>
      <c r="DG444" s="46"/>
      <c r="DH444" s="46"/>
      <c r="DI444" s="46"/>
      <c r="DJ444" s="46"/>
      <c r="DK444" s="46"/>
      <c r="DL444" s="46"/>
      <c r="DM444" s="46"/>
      <c r="DN444" s="46"/>
      <c r="DO444" s="46"/>
      <c r="DP444" s="46"/>
      <c r="DQ444" s="46"/>
      <c r="DR444" s="46"/>
      <c r="DS444" s="46"/>
      <c r="DT444" s="46"/>
      <c r="DU444" s="46"/>
      <c r="DV444" s="46"/>
      <c r="DW444" s="46"/>
      <c r="DX444" s="46"/>
      <c r="DY444" s="46"/>
      <c r="DZ444" s="46"/>
      <c r="EA444" s="46"/>
      <c r="EB444" s="46"/>
      <c r="EC444" s="46"/>
      <c r="ED444" s="46"/>
      <c r="EE444" s="46"/>
      <c r="EF444" s="46"/>
      <c r="EG444" s="46"/>
      <c r="EH444" s="46"/>
      <c r="EI444" s="46"/>
      <c r="EJ444" s="46"/>
      <c r="EK444" s="46"/>
      <c r="EL444" s="46"/>
      <c r="EM444" s="46"/>
      <c r="EN444" s="46"/>
      <c r="EO444" s="46"/>
      <c r="EP444" s="46"/>
      <c r="EQ444" s="46"/>
      <c r="ER444" s="46"/>
      <c r="ES444" s="46"/>
      <c r="ET444" s="46"/>
      <c r="EU444" s="46"/>
      <c r="EV444" s="46"/>
      <c r="EW444" s="46"/>
      <c r="EX444" s="46"/>
      <c r="EY444" s="46"/>
      <c r="EZ444" s="46"/>
      <c r="FA444" s="46"/>
      <c r="FB444" s="46"/>
      <c r="FC444" s="46"/>
      <c r="FD444" s="46"/>
      <c r="FE444" s="46"/>
      <c r="FF444" s="46"/>
      <c r="FG444" s="46"/>
      <c r="FH444" s="46"/>
      <c r="FI444" s="46"/>
      <c r="FJ444" s="46"/>
      <c r="FK444" s="46"/>
      <c r="FL444" s="46"/>
      <c r="FM444" s="46"/>
      <c r="FN444" s="46"/>
      <c r="FO444" s="46"/>
      <c r="FP444" s="46"/>
      <c r="FQ444" s="46"/>
      <c r="FR444" s="46"/>
      <c r="FS444" s="46"/>
      <c r="FT444" s="46"/>
      <c r="FU444" s="46"/>
      <c r="FV444" s="46"/>
      <c r="FW444" s="46"/>
      <c r="FX444" s="46"/>
      <c r="FY444" s="46"/>
      <c r="FZ444" s="46"/>
      <c r="GA444" s="46"/>
      <c r="GB444" s="46"/>
      <c r="GC444" s="46"/>
      <c r="GD444" s="46"/>
      <c r="GE444" s="46"/>
      <c r="GF444" s="46"/>
      <c r="GG444" s="46"/>
      <c r="GH444" s="46"/>
      <c r="GI444" s="46"/>
      <c r="GJ444" s="46"/>
      <c r="GK444" s="46"/>
      <c r="GL444" s="46"/>
      <c r="GM444" s="46"/>
      <c r="GN444" s="46"/>
      <c r="GO444" s="46"/>
      <c r="GP444" s="46"/>
      <c r="GQ444" s="46"/>
      <c r="GR444" s="46"/>
      <c r="GS444" s="46"/>
      <c r="GT444" s="46"/>
      <c r="GU444" s="46"/>
      <c r="GV444" s="46"/>
      <c r="GW444" s="46"/>
      <c r="GX444" s="46"/>
      <c r="GY444" s="46"/>
      <c r="GZ444" s="46"/>
      <c r="HA444" s="46"/>
      <c r="HB444" s="46"/>
      <c r="HC444" s="46"/>
      <c r="HD444" s="46"/>
      <c r="HE444" s="46"/>
      <c r="HF444" s="46"/>
      <c r="HG444" s="46"/>
      <c r="HH444" s="46"/>
      <c r="HI444" s="46"/>
      <c r="HJ444" s="46"/>
      <c r="HK444" s="46"/>
      <c r="HL444" s="46"/>
    </row>
    <row r="445" spans="1:220" s="119" customFormat="1" ht="28.5" customHeight="1" x14ac:dyDescent="0.45">
      <c r="A445" s="19"/>
      <c r="B445" s="21"/>
      <c r="C445" s="120"/>
      <c r="D445" s="19"/>
      <c r="E445" s="19"/>
      <c r="F445" s="19"/>
      <c r="G445" s="19"/>
      <c r="H445" s="19"/>
      <c r="I445" s="19"/>
      <c r="J445" s="68"/>
      <c r="K445" s="19"/>
      <c r="L445" s="19"/>
      <c r="N445" s="45"/>
      <c r="O445" s="46"/>
      <c r="P445" s="46"/>
      <c r="Q445" s="46"/>
      <c r="R445" s="46"/>
      <c r="S445" s="46"/>
      <c r="T445" s="46"/>
      <c r="U445" s="46"/>
      <c r="V445" s="46"/>
      <c r="W445" s="46"/>
      <c r="X445" s="46"/>
      <c r="Y445" s="46"/>
      <c r="Z445" s="46"/>
      <c r="AA445" s="46"/>
      <c r="AB445" s="46"/>
      <c r="AC445" s="46"/>
      <c r="AD445" s="46"/>
      <c r="AE445" s="46"/>
      <c r="AF445" s="46"/>
      <c r="AG445" s="46"/>
      <c r="AH445" s="46"/>
      <c r="AI445" s="46"/>
      <c r="AJ445" s="46"/>
      <c r="AK445" s="46"/>
      <c r="AL445" s="46"/>
      <c r="AM445" s="46"/>
      <c r="AN445" s="46"/>
      <c r="AO445" s="46"/>
      <c r="AP445" s="46"/>
      <c r="AQ445" s="46"/>
      <c r="AR445" s="46"/>
      <c r="AS445" s="46"/>
      <c r="AT445" s="46"/>
      <c r="AU445" s="46"/>
      <c r="AV445" s="46"/>
      <c r="AW445" s="46"/>
      <c r="AX445" s="46"/>
      <c r="AY445" s="46"/>
      <c r="AZ445" s="46"/>
      <c r="BA445" s="46"/>
      <c r="BB445" s="46"/>
      <c r="BC445" s="46"/>
      <c r="BD445" s="46"/>
      <c r="BE445" s="46"/>
      <c r="BF445" s="46"/>
      <c r="BG445" s="46"/>
      <c r="BH445" s="46"/>
      <c r="BI445" s="46"/>
      <c r="BJ445" s="46"/>
      <c r="BK445" s="46"/>
      <c r="BL445" s="46"/>
      <c r="BM445" s="46"/>
      <c r="BN445" s="46"/>
      <c r="BO445" s="46"/>
      <c r="BP445" s="46"/>
      <c r="BQ445" s="46"/>
      <c r="BR445" s="46"/>
      <c r="BS445" s="46"/>
      <c r="BT445" s="46"/>
      <c r="BU445" s="46"/>
      <c r="BV445" s="46"/>
      <c r="BW445" s="46"/>
      <c r="BX445" s="46"/>
      <c r="BY445" s="46"/>
      <c r="BZ445" s="46"/>
      <c r="CA445" s="46"/>
      <c r="CB445" s="46"/>
      <c r="CC445" s="46"/>
      <c r="CD445" s="46"/>
      <c r="CE445" s="46"/>
      <c r="CF445" s="46"/>
      <c r="CG445" s="46"/>
      <c r="CH445" s="46"/>
      <c r="CI445" s="46"/>
      <c r="CJ445" s="46"/>
      <c r="CK445" s="46"/>
      <c r="CL445" s="46"/>
      <c r="CM445" s="46"/>
      <c r="CN445" s="46"/>
      <c r="CO445" s="46"/>
      <c r="CP445" s="46"/>
      <c r="CQ445" s="46"/>
      <c r="CR445" s="46"/>
      <c r="CS445" s="46"/>
      <c r="CT445" s="46"/>
      <c r="CU445" s="46"/>
      <c r="CV445" s="46"/>
      <c r="CW445" s="46"/>
      <c r="CX445" s="46"/>
      <c r="CY445" s="46"/>
      <c r="CZ445" s="46"/>
      <c r="DA445" s="46"/>
      <c r="DB445" s="46"/>
      <c r="DC445" s="46"/>
      <c r="DD445" s="46"/>
      <c r="DE445" s="46"/>
      <c r="DF445" s="46"/>
      <c r="DG445" s="46"/>
      <c r="DH445" s="46"/>
      <c r="DI445" s="46"/>
      <c r="DJ445" s="46"/>
      <c r="DK445" s="46"/>
      <c r="DL445" s="46"/>
      <c r="DM445" s="46"/>
      <c r="DN445" s="46"/>
      <c r="DO445" s="46"/>
      <c r="DP445" s="46"/>
      <c r="DQ445" s="46"/>
      <c r="DR445" s="46"/>
      <c r="DS445" s="46"/>
      <c r="DT445" s="46"/>
      <c r="DU445" s="46"/>
      <c r="DV445" s="46"/>
      <c r="DW445" s="46"/>
      <c r="DX445" s="46"/>
      <c r="DY445" s="46"/>
      <c r="DZ445" s="46"/>
      <c r="EA445" s="46"/>
      <c r="EB445" s="46"/>
      <c r="EC445" s="46"/>
      <c r="ED445" s="46"/>
      <c r="EE445" s="46"/>
      <c r="EF445" s="46"/>
      <c r="EG445" s="46"/>
      <c r="EH445" s="46"/>
      <c r="EI445" s="46"/>
      <c r="EJ445" s="46"/>
      <c r="EK445" s="46"/>
      <c r="EL445" s="46"/>
      <c r="EM445" s="46"/>
      <c r="EN445" s="46"/>
      <c r="EO445" s="46"/>
      <c r="EP445" s="46"/>
      <c r="EQ445" s="46"/>
      <c r="ER445" s="46"/>
      <c r="ES445" s="46"/>
      <c r="ET445" s="46"/>
      <c r="EU445" s="46"/>
      <c r="EV445" s="46"/>
      <c r="EW445" s="46"/>
      <c r="EX445" s="46"/>
      <c r="EY445" s="46"/>
      <c r="EZ445" s="46"/>
      <c r="FA445" s="46"/>
      <c r="FB445" s="46"/>
      <c r="FC445" s="46"/>
      <c r="FD445" s="46"/>
      <c r="FE445" s="46"/>
      <c r="FF445" s="46"/>
      <c r="FG445" s="46"/>
      <c r="FH445" s="46"/>
      <c r="FI445" s="46"/>
      <c r="FJ445" s="46"/>
      <c r="FK445" s="46"/>
      <c r="FL445" s="46"/>
      <c r="FM445" s="46"/>
      <c r="FN445" s="46"/>
      <c r="FO445" s="46"/>
      <c r="FP445" s="46"/>
      <c r="FQ445" s="46"/>
      <c r="FR445" s="46"/>
      <c r="FS445" s="46"/>
      <c r="FT445" s="46"/>
      <c r="FU445" s="46"/>
      <c r="FV445" s="46"/>
      <c r="FW445" s="46"/>
      <c r="FX445" s="46"/>
      <c r="FY445" s="46"/>
      <c r="FZ445" s="46"/>
      <c r="GA445" s="46"/>
      <c r="GB445" s="46"/>
      <c r="GC445" s="46"/>
      <c r="GD445" s="46"/>
      <c r="GE445" s="46"/>
      <c r="GF445" s="46"/>
      <c r="GG445" s="46"/>
      <c r="GH445" s="46"/>
      <c r="GI445" s="46"/>
      <c r="GJ445" s="46"/>
      <c r="GK445" s="46"/>
      <c r="GL445" s="46"/>
      <c r="GM445" s="46"/>
      <c r="GN445" s="46"/>
      <c r="GO445" s="46"/>
      <c r="GP445" s="46"/>
      <c r="GQ445" s="46"/>
      <c r="GR445" s="46"/>
      <c r="GS445" s="46"/>
      <c r="GT445" s="46"/>
      <c r="GU445" s="46"/>
      <c r="GV445" s="46"/>
      <c r="GW445" s="46"/>
      <c r="GX445" s="46"/>
      <c r="GY445" s="46"/>
      <c r="GZ445" s="46"/>
      <c r="HA445" s="46"/>
      <c r="HB445" s="46"/>
      <c r="HC445" s="46"/>
      <c r="HD445" s="46"/>
      <c r="HE445" s="46"/>
      <c r="HF445" s="46"/>
      <c r="HG445" s="46"/>
      <c r="HH445" s="46"/>
      <c r="HI445" s="46"/>
      <c r="HJ445" s="46"/>
      <c r="HK445" s="46"/>
      <c r="HL445" s="46"/>
    </row>
    <row r="446" spans="1:220" s="119" customFormat="1" ht="28.5" customHeight="1" x14ac:dyDescent="0.45">
      <c r="A446" s="19"/>
      <c r="B446" s="21"/>
      <c r="C446" s="120"/>
      <c r="D446" s="19"/>
      <c r="E446" s="19"/>
      <c r="F446" s="19"/>
      <c r="G446" s="19"/>
      <c r="H446" s="19"/>
      <c r="I446" s="19"/>
      <c r="J446" s="68"/>
      <c r="K446" s="19"/>
      <c r="L446" s="19"/>
      <c r="N446" s="45"/>
      <c r="O446" s="46"/>
      <c r="P446" s="46"/>
      <c r="Q446" s="46"/>
      <c r="R446" s="46"/>
      <c r="S446" s="46"/>
      <c r="T446" s="46"/>
      <c r="U446" s="46"/>
      <c r="V446" s="46"/>
      <c r="W446" s="46"/>
      <c r="X446" s="46"/>
      <c r="Y446" s="46"/>
      <c r="Z446" s="46"/>
      <c r="AA446" s="46"/>
      <c r="AB446" s="46"/>
      <c r="AC446" s="46"/>
      <c r="AD446" s="46"/>
      <c r="AE446" s="46"/>
      <c r="AF446" s="46"/>
      <c r="AG446" s="46"/>
      <c r="AH446" s="46"/>
      <c r="AI446" s="46"/>
      <c r="AJ446" s="46"/>
      <c r="AK446" s="46"/>
      <c r="AL446" s="46"/>
      <c r="AM446" s="46"/>
      <c r="AN446" s="46"/>
      <c r="AO446" s="46"/>
      <c r="AP446" s="46"/>
      <c r="AQ446" s="46"/>
      <c r="AR446" s="46"/>
      <c r="AS446" s="46"/>
      <c r="AT446" s="46"/>
      <c r="AU446" s="46"/>
      <c r="AV446" s="46"/>
      <c r="AW446" s="46"/>
      <c r="AX446" s="46"/>
      <c r="AY446" s="46"/>
      <c r="AZ446" s="46"/>
      <c r="BA446" s="46"/>
      <c r="BB446" s="46"/>
      <c r="BC446" s="46"/>
      <c r="BD446" s="46"/>
      <c r="BE446" s="46"/>
      <c r="BF446" s="46"/>
      <c r="BG446" s="46"/>
      <c r="BH446" s="46"/>
      <c r="BI446" s="46"/>
      <c r="BJ446" s="46"/>
      <c r="BK446" s="46"/>
      <c r="BL446" s="46"/>
      <c r="BM446" s="46"/>
      <c r="BN446" s="46"/>
      <c r="BO446" s="46"/>
      <c r="BP446" s="46"/>
      <c r="BQ446" s="46"/>
      <c r="BR446" s="46"/>
      <c r="BS446" s="46"/>
      <c r="BT446" s="46"/>
      <c r="BU446" s="46"/>
      <c r="BV446" s="46"/>
      <c r="BW446" s="46"/>
      <c r="BX446" s="46"/>
      <c r="BY446" s="46"/>
      <c r="BZ446" s="46"/>
      <c r="CA446" s="46"/>
      <c r="CB446" s="46"/>
      <c r="CC446" s="46"/>
      <c r="CD446" s="46"/>
      <c r="CE446" s="46"/>
      <c r="CF446" s="46"/>
      <c r="CG446" s="46"/>
      <c r="CH446" s="46"/>
      <c r="CI446" s="46"/>
      <c r="CJ446" s="46"/>
      <c r="CK446" s="46"/>
      <c r="CL446" s="46"/>
      <c r="CM446" s="46"/>
      <c r="CN446" s="46"/>
      <c r="CO446" s="46"/>
      <c r="CP446" s="46"/>
      <c r="CQ446" s="46"/>
      <c r="CR446" s="46"/>
      <c r="CS446" s="46"/>
      <c r="CT446" s="46"/>
      <c r="CU446" s="46"/>
      <c r="CV446" s="46"/>
      <c r="CW446" s="46"/>
      <c r="CX446" s="46"/>
      <c r="CY446" s="46"/>
      <c r="CZ446" s="46"/>
      <c r="DA446" s="46"/>
      <c r="DB446" s="46"/>
      <c r="DC446" s="46"/>
      <c r="DD446" s="46"/>
      <c r="DE446" s="46"/>
      <c r="DF446" s="46"/>
      <c r="DG446" s="46"/>
      <c r="DH446" s="46"/>
      <c r="DI446" s="46"/>
      <c r="DJ446" s="46"/>
      <c r="DK446" s="46"/>
      <c r="DL446" s="46"/>
      <c r="DM446" s="46"/>
      <c r="DN446" s="46"/>
      <c r="DO446" s="46"/>
      <c r="DP446" s="46"/>
      <c r="DQ446" s="46"/>
      <c r="DR446" s="46"/>
      <c r="DS446" s="46"/>
      <c r="DT446" s="46"/>
      <c r="DU446" s="46"/>
      <c r="DV446" s="46"/>
      <c r="DW446" s="46"/>
      <c r="DX446" s="46"/>
      <c r="DY446" s="46"/>
      <c r="DZ446" s="46"/>
      <c r="EA446" s="46"/>
      <c r="EB446" s="46"/>
      <c r="EC446" s="46"/>
      <c r="ED446" s="46"/>
      <c r="EE446" s="46"/>
      <c r="EF446" s="46"/>
      <c r="EG446" s="46"/>
      <c r="EH446" s="46"/>
      <c r="EI446" s="46"/>
      <c r="EJ446" s="46"/>
      <c r="EK446" s="46"/>
      <c r="EL446" s="46"/>
      <c r="EM446" s="46"/>
      <c r="EN446" s="46"/>
      <c r="EO446" s="46"/>
      <c r="EP446" s="46"/>
      <c r="EQ446" s="46"/>
      <c r="ER446" s="46"/>
      <c r="ES446" s="46"/>
      <c r="ET446" s="46"/>
      <c r="EU446" s="46"/>
      <c r="EV446" s="46"/>
      <c r="EW446" s="46"/>
      <c r="EX446" s="46"/>
      <c r="EY446" s="46"/>
      <c r="EZ446" s="46"/>
      <c r="FA446" s="46"/>
      <c r="FB446" s="46"/>
      <c r="FC446" s="46"/>
      <c r="FD446" s="46"/>
      <c r="FE446" s="46"/>
      <c r="FF446" s="46"/>
      <c r="FG446" s="46"/>
      <c r="FH446" s="46"/>
      <c r="FI446" s="46"/>
      <c r="FJ446" s="46"/>
      <c r="FK446" s="46"/>
      <c r="FL446" s="46"/>
      <c r="FM446" s="46"/>
      <c r="FN446" s="46"/>
      <c r="FO446" s="46"/>
      <c r="FP446" s="46"/>
      <c r="FQ446" s="46"/>
      <c r="FR446" s="46"/>
      <c r="FS446" s="46"/>
      <c r="FT446" s="46"/>
      <c r="FU446" s="46"/>
      <c r="FV446" s="46"/>
      <c r="FW446" s="46"/>
      <c r="FX446" s="46"/>
      <c r="FY446" s="46"/>
      <c r="FZ446" s="46"/>
      <c r="GA446" s="46"/>
      <c r="GB446" s="46"/>
      <c r="GC446" s="46"/>
      <c r="GD446" s="46"/>
      <c r="GE446" s="46"/>
      <c r="GF446" s="46"/>
      <c r="GG446" s="46"/>
      <c r="GH446" s="46"/>
      <c r="GI446" s="46"/>
      <c r="GJ446" s="46"/>
      <c r="GK446" s="46"/>
      <c r="GL446" s="46"/>
      <c r="GM446" s="46"/>
      <c r="GN446" s="46"/>
      <c r="GO446" s="46"/>
      <c r="GP446" s="46"/>
      <c r="GQ446" s="46"/>
      <c r="GR446" s="46"/>
      <c r="GS446" s="46"/>
      <c r="GT446" s="46"/>
      <c r="GU446" s="46"/>
      <c r="GV446" s="46"/>
      <c r="GW446" s="46"/>
      <c r="GX446" s="46"/>
      <c r="GY446" s="46"/>
      <c r="GZ446" s="46"/>
      <c r="HA446" s="46"/>
      <c r="HB446" s="46"/>
      <c r="HC446" s="46"/>
      <c r="HD446" s="46"/>
      <c r="HE446" s="46"/>
      <c r="HF446" s="46"/>
      <c r="HG446" s="46"/>
      <c r="HH446" s="46"/>
      <c r="HI446" s="46"/>
      <c r="HJ446" s="46"/>
      <c r="HK446" s="46"/>
      <c r="HL446" s="46"/>
    </row>
    <row r="447" spans="1:220" s="119" customFormat="1" ht="28.5" customHeight="1" x14ac:dyDescent="0.45">
      <c r="A447" s="19"/>
      <c r="B447" s="21"/>
      <c r="C447" s="120"/>
      <c r="D447" s="19"/>
      <c r="E447" s="19"/>
      <c r="F447" s="19"/>
      <c r="G447" s="19"/>
      <c r="H447" s="19"/>
      <c r="I447" s="19"/>
      <c r="J447" s="68"/>
      <c r="K447" s="19"/>
      <c r="L447" s="19"/>
      <c r="N447" s="45"/>
      <c r="O447" s="46"/>
      <c r="P447" s="46"/>
      <c r="Q447" s="46"/>
      <c r="R447" s="46"/>
      <c r="S447" s="46"/>
      <c r="T447" s="46"/>
      <c r="U447" s="46"/>
      <c r="V447" s="46"/>
      <c r="W447" s="46"/>
      <c r="X447" s="46"/>
      <c r="Y447" s="46"/>
      <c r="Z447" s="46"/>
      <c r="AA447" s="46"/>
      <c r="AB447" s="46"/>
      <c r="AC447" s="46"/>
      <c r="AD447" s="46"/>
      <c r="AE447" s="46"/>
      <c r="AF447" s="46"/>
      <c r="AG447" s="46"/>
      <c r="AH447" s="46"/>
      <c r="AI447" s="46"/>
      <c r="AJ447" s="46"/>
      <c r="AK447" s="46"/>
      <c r="AL447" s="46"/>
      <c r="AM447" s="46"/>
      <c r="AN447" s="46"/>
      <c r="AO447" s="46"/>
      <c r="AP447" s="46"/>
      <c r="AQ447" s="46"/>
      <c r="AR447" s="46"/>
      <c r="AS447" s="46"/>
      <c r="AT447" s="46"/>
      <c r="AU447" s="46"/>
      <c r="AV447" s="46"/>
      <c r="AW447" s="46"/>
      <c r="AX447" s="46"/>
      <c r="AY447" s="46"/>
      <c r="AZ447" s="46"/>
      <c r="BA447" s="46"/>
      <c r="BB447" s="46"/>
      <c r="BC447" s="46"/>
      <c r="BD447" s="46"/>
      <c r="BE447" s="46"/>
      <c r="BF447" s="46"/>
      <c r="BG447" s="46"/>
      <c r="BH447" s="46"/>
      <c r="BI447" s="46"/>
      <c r="BJ447" s="46"/>
      <c r="BK447" s="46"/>
      <c r="BL447" s="46"/>
      <c r="BM447" s="46"/>
      <c r="BN447" s="46"/>
      <c r="BO447" s="46"/>
      <c r="BP447" s="46"/>
      <c r="BQ447" s="46"/>
      <c r="BR447" s="46"/>
      <c r="BS447" s="46"/>
      <c r="BT447" s="46"/>
      <c r="BU447" s="46"/>
      <c r="BV447" s="46"/>
      <c r="BW447" s="46"/>
      <c r="BX447" s="46"/>
      <c r="BY447" s="46"/>
      <c r="BZ447" s="46"/>
      <c r="CA447" s="46"/>
      <c r="CB447" s="46"/>
      <c r="CC447" s="46"/>
      <c r="CD447" s="46"/>
      <c r="CE447" s="46"/>
      <c r="CF447" s="46"/>
      <c r="CG447" s="46"/>
      <c r="CH447" s="46"/>
      <c r="CI447" s="46"/>
      <c r="CJ447" s="46"/>
      <c r="CK447" s="46"/>
      <c r="CL447" s="46"/>
      <c r="CM447" s="46"/>
      <c r="CN447" s="46"/>
      <c r="CO447" s="46"/>
      <c r="CP447" s="46"/>
      <c r="CQ447" s="46"/>
      <c r="CR447" s="46"/>
      <c r="CS447" s="46"/>
      <c r="CT447" s="46"/>
      <c r="CU447" s="46"/>
      <c r="CV447" s="46"/>
      <c r="CW447" s="46"/>
      <c r="CX447" s="46"/>
      <c r="CY447" s="46"/>
      <c r="CZ447" s="46"/>
      <c r="DA447" s="46"/>
      <c r="DB447" s="46"/>
      <c r="DC447" s="46"/>
      <c r="DD447" s="46"/>
      <c r="DE447" s="46"/>
      <c r="DF447" s="46"/>
      <c r="DG447" s="46"/>
      <c r="DH447" s="46"/>
      <c r="DI447" s="46"/>
      <c r="DJ447" s="46"/>
      <c r="DK447" s="46"/>
      <c r="DL447" s="46"/>
      <c r="DM447" s="46"/>
      <c r="DN447" s="46"/>
      <c r="DO447" s="46"/>
      <c r="DP447" s="46"/>
      <c r="DQ447" s="46"/>
      <c r="DR447" s="46"/>
      <c r="DS447" s="46"/>
      <c r="DT447" s="46"/>
      <c r="DU447" s="46"/>
      <c r="DV447" s="46"/>
      <c r="DW447" s="46"/>
      <c r="DX447" s="46"/>
      <c r="DY447" s="46"/>
      <c r="DZ447" s="46"/>
      <c r="EA447" s="46"/>
      <c r="EB447" s="46"/>
      <c r="EC447" s="46"/>
      <c r="ED447" s="46"/>
      <c r="EE447" s="46"/>
      <c r="EF447" s="46"/>
      <c r="EG447" s="46"/>
      <c r="EH447" s="46"/>
      <c r="EI447" s="46"/>
      <c r="EJ447" s="46"/>
      <c r="EK447" s="46"/>
      <c r="EL447" s="46"/>
      <c r="EM447" s="46"/>
      <c r="EN447" s="46"/>
      <c r="EO447" s="46"/>
      <c r="EP447" s="46"/>
      <c r="EQ447" s="46"/>
      <c r="ER447" s="46"/>
      <c r="ES447" s="46"/>
      <c r="ET447" s="46"/>
      <c r="EU447" s="46"/>
      <c r="EV447" s="46"/>
      <c r="EW447" s="46"/>
      <c r="EX447" s="46"/>
      <c r="EY447" s="46"/>
      <c r="EZ447" s="46"/>
      <c r="FA447" s="46"/>
      <c r="FB447" s="46"/>
      <c r="FC447" s="46"/>
      <c r="FD447" s="46"/>
      <c r="FE447" s="46"/>
      <c r="FF447" s="46"/>
      <c r="FG447" s="46"/>
      <c r="FH447" s="46"/>
      <c r="FI447" s="46"/>
      <c r="FJ447" s="46"/>
      <c r="FK447" s="46"/>
      <c r="FL447" s="46"/>
      <c r="FM447" s="46"/>
      <c r="FN447" s="46"/>
      <c r="FO447" s="46"/>
      <c r="FP447" s="46"/>
      <c r="FQ447" s="46"/>
      <c r="FR447" s="46"/>
      <c r="FS447" s="46"/>
      <c r="FT447" s="46"/>
      <c r="FU447" s="46"/>
      <c r="FV447" s="46"/>
      <c r="FW447" s="46"/>
      <c r="FX447" s="46"/>
      <c r="FY447" s="46"/>
      <c r="FZ447" s="46"/>
      <c r="GA447" s="46"/>
      <c r="GB447" s="46"/>
      <c r="GC447" s="46"/>
      <c r="GD447" s="46"/>
      <c r="GE447" s="46"/>
      <c r="GF447" s="46"/>
      <c r="GG447" s="46"/>
      <c r="GH447" s="46"/>
      <c r="GI447" s="46"/>
      <c r="GJ447" s="46"/>
      <c r="GK447" s="46"/>
      <c r="GL447" s="46"/>
      <c r="GM447" s="46"/>
      <c r="GN447" s="46"/>
      <c r="GO447" s="46"/>
      <c r="GP447" s="46"/>
      <c r="GQ447" s="46"/>
      <c r="GR447" s="46"/>
      <c r="GS447" s="46"/>
      <c r="GT447" s="46"/>
      <c r="GU447" s="46"/>
      <c r="GV447" s="46"/>
      <c r="GW447" s="46"/>
      <c r="GX447" s="46"/>
      <c r="GY447" s="46"/>
      <c r="GZ447" s="46"/>
      <c r="HA447" s="46"/>
      <c r="HB447" s="46"/>
      <c r="HC447" s="46"/>
      <c r="HD447" s="46"/>
      <c r="HE447" s="46"/>
      <c r="HF447" s="46"/>
      <c r="HG447" s="46"/>
      <c r="HH447" s="46"/>
      <c r="HI447" s="46"/>
      <c r="HJ447" s="46"/>
      <c r="HK447" s="46"/>
      <c r="HL447" s="46"/>
    </row>
    <row r="448" spans="1:220" s="119" customFormat="1" ht="28.5" customHeight="1" x14ac:dyDescent="0.45">
      <c r="A448" s="19"/>
      <c r="B448" s="21"/>
      <c r="C448" s="120"/>
      <c r="D448" s="19"/>
      <c r="E448" s="19"/>
      <c r="F448" s="19"/>
      <c r="G448" s="19"/>
      <c r="H448" s="19"/>
      <c r="I448" s="19"/>
      <c r="J448" s="68"/>
      <c r="K448" s="19"/>
      <c r="L448" s="19"/>
      <c r="N448" s="45"/>
      <c r="O448" s="46"/>
      <c r="P448" s="46"/>
      <c r="Q448" s="46"/>
      <c r="R448" s="46"/>
      <c r="S448" s="46"/>
      <c r="T448" s="46"/>
      <c r="U448" s="46"/>
      <c r="V448" s="46"/>
      <c r="W448" s="46"/>
      <c r="X448" s="46"/>
      <c r="Y448" s="46"/>
      <c r="Z448" s="46"/>
      <c r="AA448" s="46"/>
      <c r="AB448" s="46"/>
      <c r="AC448" s="46"/>
      <c r="AD448" s="46"/>
      <c r="AE448" s="46"/>
      <c r="AF448" s="46"/>
      <c r="AG448" s="46"/>
      <c r="AH448" s="46"/>
      <c r="AI448" s="46"/>
      <c r="AJ448" s="46"/>
      <c r="AK448" s="46"/>
      <c r="AL448" s="46"/>
      <c r="AM448" s="46"/>
      <c r="AN448" s="46"/>
      <c r="AO448" s="46"/>
      <c r="AP448" s="46"/>
      <c r="AQ448" s="46"/>
      <c r="AR448" s="46"/>
      <c r="AS448" s="46"/>
      <c r="AT448" s="46"/>
      <c r="AU448" s="46"/>
      <c r="AV448" s="46"/>
      <c r="AW448" s="46"/>
      <c r="AX448" s="46"/>
      <c r="AY448" s="46"/>
      <c r="AZ448" s="46"/>
      <c r="BA448" s="46"/>
      <c r="BB448" s="46"/>
      <c r="BC448" s="46"/>
      <c r="BD448" s="46"/>
      <c r="BE448" s="46"/>
      <c r="BF448" s="46"/>
      <c r="BG448" s="46"/>
      <c r="BH448" s="46"/>
      <c r="BI448" s="46"/>
      <c r="BJ448" s="46"/>
      <c r="BK448" s="46"/>
      <c r="BL448" s="46"/>
      <c r="BM448" s="46"/>
      <c r="BN448" s="46"/>
      <c r="BO448" s="46"/>
      <c r="BP448" s="46"/>
      <c r="BQ448" s="46"/>
      <c r="BR448" s="46"/>
      <c r="BS448" s="46"/>
      <c r="BT448" s="46"/>
      <c r="BU448" s="46"/>
      <c r="BV448" s="46"/>
      <c r="BW448" s="46"/>
      <c r="BX448" s="46"/>
      <c r="BY448" s="46"/>
      <c r="BZ448" s="46"/>
      <c r="CA448" s="46"/>
      <c r="CB448" s="46"/>
      <c r="CC448" s="46"/>
      <c r="CD448" s="46"/>
      <c r="CE448" s="46"/>
      <c r="CF448" s="46"/>
      <c r="CG448" s="46"/>
      <c r="CH448" s="46"/>
      <c r="CI448" s="46"/>
      <c r="CJ448" s="46"/>
      <c r="CK448" s="46"/>
      <c r="CL448" s="46"/>
      <c r="CM448" s="46"/>
      <c r="CN448" s="46"/>
      <c r="CO448" s="46"/>
      <c r="CP448" s="46"/>
      <c r="CQ448" s="46"/>
      <c r="CR448" s="46"/>
      <c r="CS448" s="46"/>
      <c r="CT448" s="46"/>
      <c r="CU448" s="46"/>
      <c r="CV448" s="46"/>
      <c r="CW448" s="46"/>
      <c r="CX448" s="46"/>
      <c r="CY448" s="46"/>
      <c r="CZ448" s="46"/>
      <c r="DA448" s="46"/>
      <c r="DB448" s="46"/>
      <c r="DC448" s="46"/>
      <c r="DD448" s="46"/>
      <c r="DE448" s="46"/>
      <c r="DF448" s="46"/>
      <c r="DG448" s="46"/>
      <c r="DH448" s="46"/>
      <c r="DI448" s="46"/>
      <c r="DJ448" s="46"/>
      <c r="DK448" s="46"/>
      <c r="DL448" s="46"/>
      <c r="DM448" s="46"/>
      <c r="DN448" s="46"/>
      <c r="DO448" s="46"/>
      <c r="DP448" s="46"/>
      <c r="DQ448" s="46"/>
      <c r="DR448" s="46"/>
      <c r="DS448" s="46"/>
      <c r="DT448" s="46"/>
      <c r="DU448" s="46"/>
      <c r="DV448" s="46"/>
      <c r="DW448" s="46"/>
      <c r="DX448" s="46"/>
      <c r="DY448" s="46"/>
      <c r="DZ448" s="46"/>
      <c r="EA448" s="46"/>
      <c r="EB448" s="46"/>
      <c r="EC448" s="46"/>
      <c r="ED448" s="46"/>
      <c r="EE448" s="46"/>
      <c r="EF448" s="46"/>
      <c r="EG448" s="46"/>
      <c r="EH448" s="46"/>
      <c r="EI448" s="46"/>
      <c r="EJ448" s="46"/>
      <c r="EK448" s="46"/>
      <c r="EL448" s="46"/>
      <c r="EM448" s="46"/>
      <c r="EN448" s="46"/>
      <c r="EO448" s="46"/>
      <c r="EP448" s="46"/>
      <c r="EQ448" s="46"/>
      <c r="ER448" s="46"/>
      <c r="ES448" s="46"/>
      <c r="ET448" s="46"/>
      <c r="EU448" s="46"/>
      <c r="EV448" s="46"/>
      <c r="EW448" s="46"/>
      <c r="EX448" s="46"/>
      <c r="EY448" s="46"/>
      <c r="EZ448" s="46"/>
      <c r="FA448" s="46"/>
      <c r="FB448" s="46"/>
      <c r="FC448" s="46"/>
      <c r="FD448" s="46"/>
      <c r="FE448" s="46"/>
      <c r="FF448" s="46"/>
      <c r="FG448" s="46"/>
      <c r="FH448" s="46"/>
      <c r="FI448" s="46"/>
      <c r="FJ448" s="46"/>
      <c r="FK448" s="46"/>
      <c r="FL448" s="46"/>
      <c r="FM448" s="46"/>
      <c r="FN448" s="46"/>
      <c r="FO448" s="46"/>
      <c r="FP448" s="46"/>
      <c r="FQ448" s="46"/>
      <c r="FR448" s="46"/>
      <c r="FS448" s="46"/>
      <c r="FT448" s="46"/>
      <c r="FU448" s="46"/>
      <c r="FV448" s="46"/>
      <c r="FW448" s="46"/>
      <c r="FX448" s="46"/>
      <c r="FY448" s="46"/>
      <c r="FZ448" s="46"/>
      <c r="GA448" s="46"/>
      <c r="GB448" s="46"/>
      <c r="GC448" s="46"/>
      <c r="GD448" s="46"/>
      <c r="GE448" s="46"/>
      <c r="GF448" s="46"/>
      <c r="GG448" s="46"/>
      <c r="GH448" s="46"/>
      <c r="GI448" s="46"/>
      <c r="GJ448" s="46"/>
      <c r="GK448" s="46"/>
      <c r="GL448" s="46"/>
      <c r="GM448" s="46"/>
      <c r="GN448" s="46"/>
      <c r="GO448" s="46"/>
      <c r="GP448" s="46"/>
      <c r="GQ448" s="46"/>
      <c r="GR448" s="46"/>
      <c r="GS448" s="46"/>
      <c r="GT448" s="46"/>
      <c r="GU448" s="46"/>
      <c r="GV448" s="46"/>
      <c r="GW448" s="46"/>
      <c r="GX448" s="46"/>
      <c r="GY448" s="46"/>
      <c r="GZ448" s="46"/>
      <c r="HA448" s="46"/>
      <c r="HB448" s="46"/>
      <c r="HC448" s="46"/>
      <c r="HD448" s="46"/>
      <c r="HE448" s="46"/>
      <c r="HF448" s="46"/>
      <c r="HG448" s="46"/>
      <c r="HH448" s="46"/>
      <c r="HI448" s="46"/>
      <c r="HJ448" s="46"/>
      <c r="HK448" s="46"/>
      <c r="HL448" s="46"/>
    </row>
    <row r="449" spans="1:220" s="119" customFormat="1" ht="28.5" customHeight="1" x14ac:dyDescent="0.45">
      <c r="A449" s="19"/>
      <c r="B449" s="21"/>
      <c r="C449" s="120"/>
      <c r="D449" s="19"/>
      <c r="E449" s="19"/>
      <c r="F449" s="19"/>
      <c r="G449" s="19"/>
      <c r="H449" s="19"/>
      <c r="I449" s="19"/>
      <c r="J449" s="68"/>
      <c r="K449" s="19"/>
      <c r="L449" s="19"/>
      <c r="N449" s="45"/>
      <c r="O449" s="46"/>
      <c r="P449" s="46"/>
      <c r="Q449" s="46"/>
      <c r="R449" s="46"/>
      <c r="S449" s="46"/>
      <c r="T449" s="46"/>
      <c r="U449" s="46"/>
      <c r="V449" s="46"/>
      <c r="W449" s="46"/>
      <c r="X449" s="46"/>
      <c r="Y449" s="46"/>
      <c r="Z449" s="46"/>
      <c r="AA449" s="46"/>
      <c r="AB449" s="46"/>
      <c r="AC449" s="46"/>
      <c r="AD449" s="46"/>
      <c r="AE449" s="46"/>
      <c r="AF449" s="46"/>
      <c r="AG449" s="46"/>
      <c r="AH449" s="46"/>
      <c r="AI449" s="46"/>
      <c r="AJ449" s="46"/>
      <c r="AK449" s="46"/>
      <c r="AL449" s="46"/>
      <c r="AM449" s="46"/>
      <c r="AN449" s="46"/>
      <c r="AO449" s="46"/>
      <c r="AP449" s="46"/>
      <c r="AQ449" s="46"/>
      <c r="AR449" s="46"/>
      <c r="AS449" s="46"/>
      <c r="AT449" s="46"/>
      <c r="AU449" s="46"/>
      <c r="AV449" s="46"/>
      <c r="AW449" s="46"/>
      <c r="AX449" s="46"/>
      <c r="AY449" s="46"/>
      <c r="AZ449" s="46"/>
      <c r="BA449" s="46"/>
      <c r="BB449" s="46"/>
      <c r="BC449" s="46"/>
      <c r="BD449" s="46"/>
      <c r="BE449" s="46"/>
      <c r="BF449" s="46"/>
      <c r="BG449" s="46"/>
      <c r="BH449" s="46"/>
      <c r="BI449" s="46"/>
      <c r="BJ449" s="46"/>
      <c r="BK449" s="46"/>
      <c r="BL449" s="46"/>
      <c r="BM449" s="46"/>
      <c r="BN449" s="46"/>
      <c r="BO449" s="46"/>
      <c r="BP449" s="46"/>
      <c r="BQ449" s="46"/>
      <c r="BR449" s="46"/>
      <c r="BS449" s="46"/>
      <c r="BT449" s="46"/>
      <c r="BU449" s="46"/>
      <c r="BV449" s="46"/>
      <c r="BW449" s="46"/>
      <c r="BX449" s="46"/>
      <c r="BY449" s="46"/>
      <c r="BZ449" s="46"/>
      <c r="CA449" s="46"/>
      <c r="CB449" s="46"/>
      <c r="CC449" s="46"/>
      <c r="CD449" s="46"/>
      <c r="CE449" s="46"/>
      <c r="CF449" s="46"/>
      <c r="CG449" s="46"/>
      <c r="CH449" s="46"/>
      <c r="CI449" s="46"/>
      <c r="CJ449" s="46"/>
      <c r="CK449" s="46"/>
      <c r="CL449" s="46"/>
      <c r="CM449" s="46"/>
      <c r="CN449" s="46"/>
      <c r="CO449" s="46"/>
      <c r="CP449" s="46"/>
      <c r="CQ449" s="46"/>
      <c r="CR449" s="46"/>
      <c r="CS449" s="46"/>
      <c r="CT449" s="46"/>
      <c r="CU449" s="46"/>
      <c r="CV449" s="46"/>
      <c r="CW449" s="46"/>
      <c r="CX449" s="46"/>
      <c r="CY449" s="46"/>
      <c r="CZ449" s="46"/>
      <c r="DA449" s="46"/>
      <c r="DB449" s="46"/>
      <c r="DC449" s="46"/>
      <c r="DD449" s="46"/>
      <c r="DE449" s="46"/>
      <c r="DF449" s="46"/>
      <c r="DG449" s="46"/>
      <c r="DH449" s="46"/>
      <c r="DI449" s="46"/>
      <c r="DJ449" s="46"/>
      <c r="DK449" s="46"/>
      <c r="DL449" s="46"/>
      <c r="DM449" s="46"/>
      <c r="DN449" s="46"/>
      <c r="DO449" s="46"/>
      <c r="DP449" s="46"/>
      <c r="DQ449" s="46"/>
      <c r="DR449" s="46"/>
      <c r="DS449" s="46"/>
      <c r="DT449" s="46"/>
      <c r="DU449" s="46"/>
      <c r="DV449" s="46"/>
      <c r="DW449" s="46"/>
      <c r="DX449" s="46"/>
      <c r="DY449" s="46"/>
      <c r="DZ449" s="46"/>
      <c r="EA449" s="46"/>
      <c r="EB449" s="46"/>
      <c r="EC449" s="46"/>
      <c r="ED449" s="46"/>
      <c r="EE449" s="46"/>
      <c r="EF449" s="46"/>
      <c r="EG449" s="46"/>
      <c r="EH449" s="46"/>
      <c r="EI449" s="46"/>
      <c r="EJ449" s="46"/>
      <c r="EK449" s="46"/>
      <c r="EL449" s="46"/>
      <c r="EM449" s="46"/>
      <c r="EN449" s="46"/>
      <c r="EO449" s="46"/>
      <c r="EP449" s="46"/>
      <c r="EQ449" s="46"/>
      <c r="ER449" s="46"/>
      <c r="ES449" s="46"/>
      <c r="ET449" s="46"/>
      <c r="EU449" s="46"/>
      <c r="EV449" s="46"/>
      <c r="EW449" s="46"/>
      <c r="EX449" s="46"/>
      <c r="EY449" s="46"/>
      <c r="EZ449" s="46"/>
      <c r="FA449" s="46"/>
      <c r="FB449" s="46"/>
      <c r="FC449" s="46"/>
      <c r="FD449" s="46"/>
      <c r="FE449" s="46"/>
      <c r="FF449" s="46"/>
      <c r="FG449" s="46"/>
      <c r="FH449" s="46"/>
      <c r="FI449" s="46"/>
      <c r="FJ449" s="46"/>
      <c r="FK449" s="46"/>
      <c r="FL449" s="46"/>
      <c r="FM449" s="46"/>
      <c r="FN449" s="46"/>
      <c r="FO449" s="46"/>
      <c r="FP449" s="46"/>
      <c r="FQ449" s="46"/>
      <c r="FR449" s="46"/>
      <c r="FS449" s="46"/>
      <c r="FT449" s="46"/>
      <c r="FU449" s="46"/>
      <c r="FV449" s="46"/>
      <c r="FW449" s="46"/>
      <c r="FX449" s="46"/>
      <c r="FY449" s="46"/>
      <c r="FZ449" s="46"/>
      <c r="GA449" s="46"/>
      <c r="GB449" s="46"/>
      <c r="GC449" s="46"/>
      <c r="GD449" s="46"/>
      <c r="GE449" s="46"/>
      <c r="GF449" s="46"/>
      <c r="GG449" s="46"/>
      <c r="GH449" s="46"/>
      <c r="GI449" s="46"/>
      <c r="GJ449" s="46"/>
      <c r="GK449" s="46"/>
      <c r="GL449" s="46"/>
      <c r="GM449" s="46"/>
      <c r="GN449" s="46"/>
      <c r="GO449" s="46"/>
      <c r="GP449" s="46"/>
      <c r="GQ449" s="46"/>
      <c r="GR449" s="46"/>
      <c r="GS449" s="46"/>
      <c r="GT449" s="46"/>
      <c r="GU449" s="46"/>
      <c r="GV449" s="46"/>
      <c r="GW449" s="46"/>
      <c r="GX449" s="46"/>
      <c r="GY449" s="46"/>
      <c r="GZ449" s="46"/>
      <c r="HA449" s="46"/>
      <c r="HB449" s="46"/>
      <c r="HC449" s="46"/>
      <c r="HD449" s="46"/>
      <c r="HE449" s="46"/>
      <c r="HF449" s="46"/>
      <c r="HG449" s="46"/>
      <c r="HH449" s="46"/>
      <c r="HI449" s="46"/>
      <c r="HJ449" s="46"/>
      <c r="HK449" s="46"/>
      <c r="HL449" s="46"/>
    </row>
    <row r="450" spans="1:220" s="119" customFormat="1" ht="28.5" customHeight="1" x14ac:dyDescent="0.45">
      <c r="A450" s="19"/>
      <c r="B450" s="21"/>
      <c r="C450" s="120"/>
      <c r="D450" s="19"/>
      <c r="E450" s="19"/>
      <c r="F450" s="19"/>
      <c r="G450" s="19"/>
      <c r="H450" s="19"/>
      <c r="I450" s="19"/>
      <c r="J450" s="68"/>
      <c r="K450" s="19"/>
      <c r="L450" s="19"/>
      <c r="N450" s="45"/>
      <c r="O450" s="46"/>
      <c r="P450" s="46"/>
      <c r="Q450" s="46"/>
      <c r="R450" s="46"/>
      <c r="S450" s="46"/>
      <c r="T450" s="46"/>
      <c r="U450" s="46"/>
      <c r="V450" s="46"/>
      <c r="W450" s="46"/>
      <c r="X450" s="46"/>
      <c r="Y450" s="46"/>
      <c r="Z450" s="46"/>
      <c r="AA450" s="46"/>
      <c r="AB450" s="46"/>
      <c r="AC450" s="46"/>
      <c r="AD450" s="46"/>
      <c r="AE450" s="46"/>
      <c r="AF450" s="46"/>
      <c r="AG450" s="46"/>
      <c r="AH450" s="46"/>
      <c r="AI450" s="46"/>
      <c r="AJ450" s="46"/>
      <c r="AK450" s="46"/>
      <c r="AL450" s="46"/>
      <c r="AM450" s="46"/>
      <c r="AN450" s="46"/>
      <c r="AO450" s="46"/>
      <c r="AP450" s="46"/>
      <c r="AQ450" s="46"/>
      <c r="AR450" s="46"/>
      <c r="AS450" s="46"/>
      <c r="AT450" s="46"/>
      <c r="AU450" s="46"/>
      <c r="AV450" s="46"/>
      <c r="AW450" s="46"/>
      <c r="AX450" s="46"/>
      <c r="AY450" s="46"/>
      <c r="AZ450" s="46"/>
      <c r="BA450" s="46"/>
      <c r="BB450" s="46"/>
      <c r="BC450" s="46"/>
      <c r="BD450" s="46"/>
      <c r="BE450" s="46"/>
      <c r="BF450" s="46"/>
      <c r="BG450" s="46"/>
      <c r="BH450" s="46"/>
      <c r="BI450" s="46"/>
      <c r="BJ450" s="46"/>
      <c r="BK450" s="46"/>
      <c r="BL450" s="46"/>
      <c r="BM450" s="46"/>
      <c r="BN450" s="46"/>
      <c r="BO450" s="46"/>
      <c r="BP450" s="46"/>
      <c r="BQ450" s="46"/>
      <c r="BR450" s="46"/>
      <c r="BS450" s="46"/>
      <c r="BT450" s="46"/>
      <c r="BU450" s="46"/>
      <c r="BV450" s="46"/>
      <c r="BW450" s="46"/>
      <c r="BX450" s="46"/>
      <c r="BY450" s="46"/>
      <c r="BZ450" s="46"/>
      <c r="CA450" s="46"/>
      <c r="CB450" s="46"/>
      <c r="CC450" s="46"/>
      <c r="CD450" s="46"/>
      <c r="CE450" s="46"/>
      <c r="CF450" s="46"/>
      <c r="CG450" s="46"/>
      <c r="CH450" s="46"/>
      <c r="CI450" s="46"/>
      <c r="CJ450" s="46"/>
      <c r="CK450" s="46"/>
      <c r="CL450" s="46"/>
      <c r="CM450" s="46"/>
      <c r="CN450" s="46"/>
      <c r="CO450" s="46"/>
      <c r="CP450" s="46"/>
      <c r="CQ450" s="46"/>
      <c r="CR450" s="46"/>
      <c r="CS450" s="46"/>
      <c r="CT450" s="46"/>
      <c r="CU450" s="46"/>
      <c r="CV450" s="46"/>
      <c r="CW450" s="46"/>
      <c r="CX450" s="46"/>
      <c r="CY450" s="46"/>
      <c r="CZ450" s="46"/>
      <c r="DA450" s="46"/>
      <c r="DB450" s="46"/>
      <c r="DC450" s="46"/>
      <c r="DD450" s="46"/>
      <c r="DE450" s="46"/>
      <c r="DF450" s="46"/>
      <c r="DG450" s="46"/>
      <c r="DH450" s="46"/>
      <c r="DI450" s="46"/>
      <c r="DJ450" s="46"/>
      <c r="DK450" s="46"/>
      <c r="DL450" s="46"/>
      <c r="DM450" s="46"/>
      <c r="DN450" s="46"/>
      <c r="DO450" s="46"/>
      <c r="DP450" s="46"/>
      <c r="DQ450" s="46"/>
      <c r="DR450" s="46"/>
      <c r="DS450" s="46"/>
      <c r="DT450" s="46"/>
      <c r="DU450" s="46"/>
      <c r="DV450" s="46"/>
      <c r="DW450" s="46"/>
      <c r="DX450" s="46"/>
      <c r="DY450" s="46"/>
      <c r="DZ450" s="46"/>
      <c r="EA450" s="46"/>
      <c r="EB450" s="46"/>
      <c r="EC450" s="46"/>
      <c r="ED450" s="46"/>
      <c r="EE450" s="46"/>
      <c r="EF450" s="46"/>
      <c r="EG450" s="46"/>
      <c r="EH450" s="46"/>
      <c r="EI450" s="46"/>
      <c r="EJ450" s="46"/>
      <c r="EK450" s="46"/>
      <c r="EL450" s="46"/>
      <c r="EM450" s="46"/>
      <c r="EN450" s="46"/>
      <c r="EO450" s="46"/>
      <c r="EP450" s="46"/>
      <c r="EQ450" s="46"/>
      <c r="ER450" s="46"/>
      <c r="ES450" s="46"/>
      <c r="ET450" s="46"/>
      <c r="EU450" s="46"/>
      <c r="EV450" s="46"/>
      <c r="EW450" s="46"/>
      <c r="EX450" s="46"/>
      <c r="EY450" s="46"/>
      <c r="EZ450" s="46"/>
      <c r="FA450" s="46"/>
      <c r="FB450" s="46"/>
      <c r="FC450" s="46"/>
      <c r="FD450" s="46"/>
      <c r="FE450" s="46"/>
      <c r="FF450" s="46"/>
      <c r="FG450" s="46"/>
      <c r="FH450" s="46"/>
      <c r="FI450" s="46"/>
      <c r="FJ450" s="46"/>
      <c r="FK450" s="46"/>
      <c r="FL450" s="46"/>
      <c r="FM450" s="46"/>
      <c r="FN450" s="46"/>
      <c r="FO450" s="46"/>
      <c r="FP450" s="46"/>
      <c r="FQ450" s="46"/>
      <c r="FR450" s="46"/>
      <c r="FS450" s="46"/>
      <c r="FT450" s="46"/>
      <c r="FU450" s="46"/>
      <c r="FV450" s="46"/>
      <c r="FW450" s="46"/>
      <c r="FX450" s="46"/>
      <c r="FY450" s="46"/>
      <c r="FZ450" s="46"/>
      <c r="GA450" s="46"/>
      <c r="GB450" s="46"/>
      <c r="GC450" s="46"/>
      <c r="GD450" s="46"/>
      <c r="GE450" s="46"/>
      <c r="GF450" s="46"/>
      <c r="GG450" s="46"/>
      <c r="GH450" s="46"/>
      <c r="GI450" s="46"/>
      <c r="GJ450" s="46"/>
      <c r="GK450" s="46"/>
      <c r="GL450" s="46"/>
      <c r="GM450" s="46"/>
      <c r="GN450" s="46"/>
      <c r="GO450" s="46"/>
      <c r="GP450" s="46"/>
      <c r="GQ450" s="46"/>
      <c r="GR450" s="46"/>
      <c r="GS450" s="46"/>
      <c r="GT450" s="46"/>
      <c r="GU450" s="46"/>
      <c r="GV450" s="46"/>
      <c r="GW450" s="46"/>
      <c r="GX450" s="46"/>
      <c r="GY450" s="46"/>
      <c r="GZ450" s="46"/>
      <c r="HA450" s="46"/>
      <c r="HB450" s="46"/>
      <c r="HC450" s="46"/>
      <c r="HD450" s="46"/>
      <c r="HE450" s="46"/>
      <c r="HF450" s="46"/>
      <c r="HG450" s="46"/>
      <c r="HH450" s="46"/>
      <c r="HI450" s="46"/>
      <c r="HJ450" s="46"/>
      <c r="HK450" s="46"/>
      <c r="HL450" s="46"/>
    </row>
    <row r="451" spans="1:220" s="119" customFormat="1" ht="28.5" customHeight="1" x14ac:dyDescent="0.45">
      <c r="A451" s="19"/>
      <c r="B451" s="21"/>
      <c r="C451" s="120"/>
      <c r="D451" s="19"/>
      <c r="E451" s="19"/>
      <c r="F451" s="19"/>
      <c r="G451" s="19"/>
      <c r="H451" s="19"/>
      <c r="I451" s="19"/>
      <c r="J451" s="68"/>
      <c r="K451" s="19"/>
      <c r="L451" s="19"/>
      <c r="N451" s="45"/>
      <c r="O451" s="46"/>
      <c r="P451" s="46"/>
      <c r="Q451" s="46"/>
      <c r="R451" s="46"/>
      <c r="S451" s="46"/>
      <c r="T451" s="46"/>
      <c r="U451" s="46"/>
      <c r="V451" s="46"/>
      <c r="W451" s="46"/>
      <c r="X451" s="46"/>
      <c r="Y451" s="46"/>
      <c r="Z451" s="46"/>
      <c r="AA451" s="46"/>
      <c r="AB451" s="46"/>
      <c r="AC451" s="46"/>
      <c r="AD451" s="46"/>
      <c r="AE451" s="46"/>
      <c r="AF451" s="46"/>
      <c r="AG451" s="46"/>
      <c r="AH451" s="46"/>
      <c r="AI451" s="46"/>
      <c r="AJ451" s="46"/>
      <c r="AK451" s="46"/>
      <c r="AL451" s="46"/>
      <c r="AM451" s="46"/>
      <c r="AN451" s="46"/>
      <c r="AO451" s="46"/>
      <c r="AP451" s="46"/>
      <c r="AQ451" s="46"/>
      <c r="AR451" s="46"/>
      <c r="AS451" s="46"/>
      <c r="AT451" s="46"/>
      <c r="AU451" s="46"/>
      <c r="AV451" s="46"/>
      <c r="AW451" s="46"/>
      <c r="AX451" s="46"/>
      <c r="AY451" s="46"/>
      <c r="AZ451" s="46"/>
      <c r="BA451" s="46"/>
      <c r="BB451" s="46"/>
      <c r="BC451" s="46"/>
      <c r="BD451" s="46"/>
      <c r="BE451" s="46"/>
      <c r="BF451" s="46"/>
      <c r="BG451" s="46"/>
      <c r="BH451" s="46"/>
      <c r="BI451" s="46"/>
      <c r="BJ451" s="46"/>
      <c r="BK451" s="46"/>
      <c r="BL451" s="46"/>
      <c r="BM451" s="46"/>
      <c r="BN451" s="46"/>
      <c r="BO451" s="46"/>
      <c r="BP451" s="46"/>
      <c r="BQ451" s="46"/>
      <c r="BR451" s="46"/>
      <c r="BS451" s="46"/>
      <c r="BT451" s="46"/>
      <c r="BU451" s="46"/>
      <c r="BV451" s="46"/>
      <c r="BW451" s="46"/>
      <c r="BX451" s="46"/>
      <c r="BY451" s="46"/>
      <c r="BZ451" s="46"/>
      <c r="CA451" s="46"/>
      <c r="CB451" s="46"/>
      <c r="CC451" s="46"/>
      <c r="CD451" s="46"/>
      <c r="CE451" s="46"/>
      <c r="CF451" s="46"/>
      <c r="CG451" s="46"/>
      <c r="CH451" s="46"/>
      <c r="CI451" s="46"/>
      <c r="CJ451" s="46"/>
      <c r="CK451" s="46"/>
      <c r="CL451" s="46"/>
      <c r="CM451" s="46"/>
      <c r="CN451" s="46"/>
      <c r="CO451" s="46"/>
      <c r="CP451" s="46"/>
      <c r="CQ451" s="46"/>
      <c r="CR451" s="46"/>
      <c r="CS451" s="46"/>
      <c r="CT451" s="46"/>
      <c r="CU451" s="46"/>
      <c r="CV451" s="46"/>
      <c r="CW451" s="46"/>
      <c r="CX451" s="46"/>
      <c r="CY451" s="46"/>
      <c r="CZ451" s="46"/>
      <c r="DA451" s="46"/>
      <c r="DB451" s="46"/>
      <c r="DC451" s="46"/>
      <c r="DD451" s="46"/>
      <c r="DE451" s="46"/>
      <c r="DF451" s="46"/>
      <c r="DG451" s="46"/>
      <c r="DH451" s="46"/>
      <c r="DI451" s="46"/>
      <c r="DJ451" s="46"/>
      <c r="DK451" s="46"/>
      <c r="DL451" s="46"/>
      <c r="DM451" s="46"/>
      <c r="DN451" s="46"/>
      <c r="DO451" s="46"/>
      <c r="DP451" s="46"/>
      <c r="DQ451" s="46"/>
      <c r="DR451" s="46"/>
      <c r="DS451" s="46"/>
      <c r="DT451" s="46"/>
      <c r="DU451" s="46"/>
      <c r="DV451" s="46"/>
      <c r="DW451" s="46"/>
      <c r="DX451" s="46"/>
      <c r="DY451" s="46"/>
      <c r="DZ451" s="46"/>
      <c r="EA451" s="46"/>
      <c r="EB451" s="46"/>
      <c r="EC451" s="46"/>
      <c r="ED451" s="46"/>
      <c r="EE451" s="46"/>
      <c r="EF451" s="46"/>
      <c r="EG451" s="46"/>
      <c r="EH451" s="46"/>
      <c r="EI451" s="46"/>
      <c r="EJ451" s="46"/>
      <c r="EK451" s="46"/>
      <c r="EL451" s="46"/>
      <c r="EM451" s="46"/>
      <c r="EN451" s="46"/>
      <c r="EO451" s="46"/>
      <c r="EP451" s="46"/>
      <c r="EQ451" s="46"/>
      <c r="ER451" s="46"/>
      <c r="ES451" s="46"/>
      <c r="ET451" s="46"/>
      <c r="EU451" s="46"/>
      <c r="EV451" s="46"/>
      <c r="EW451" s="46"/>
      <c r="EX451" s="46"/>
      <c r="EY451" s="46"/>
      <c r="EZ451" s="46"/>
      <c r="FA451" s="46"/>
      <c r="FB451" s="46"/>
      <c r="FC451" s="46"/>
      <c r="FD451" s="46"/>
      <c r="FE451" s="46"/>
      <c r="FF451" s="46"/>
      <c r="FG451" s="46"/>
      <c r="FH451" s="46"/>
      <c r="FI451" s="46"/>
      <c r="FJ451" s="46"/>
      <c r="FK451" s="46"/>
      <c r="FL451" s="46"/>
      <c r="FM451" s="46"/>
      <c r="FN451" s="46"/>
      <c r="FO451" s="46"/>
      <c r="FP451" s="46"/>
      <c r="FQ451" s="46"/>
      <c r="FR451" s="46"/>
      <c r="FS451" s="46"/>
      <c r="FT451" s="46"/>
      <c r="FU451" s="46"/>
      <c r="FV451" s="46"/>
      <c r="FW451" s="46"/>
      <c r="FX451" s="46"/>
      <c r="FY451" s="46"/>
      <c r="FZ451" s="46"/>
      <c r="GA451" s="46"/>
      <c r="GB451" s="46"/>
      <c r="GC451" s="46"/>
      <c r="GD451" s="46"/>
      <c r="GE451" s="46"/>
      <c r="GF451" s="46"/>
      <c r="GG451" s="46"/>
      <c r="GH451" s="46"/>
      <c r="GI451" s="46"/>
      <c r="GJ451" s="46"/>
      <c r="GK451" s="46"/>
      <c r="GL451" s="46"/>
      <c r="GM451" s="46"/>
      <c r="GN451" s="46"/>
      <c r="GO451" s="46"/>
      <c r="GP451" s="46"/>
      <c r="GQ451" s="46"/>
      <c r="GR451" s="46"/>
      <c r="GS451" s="46"/>
      <c r="GT451" s="46"/>
      <c r="GU451" s="46"/>
      <c r="GV451" s="46"/>
      <c r="GW451" s="46"/>
      <c r="GX451" s="46"/>
      <c r="GY451" s="46"/>
      <c r="GZ451" s="46"/>
      <c r="HA451" s="46"/>
      <c r="HB451" s="46"/>
      <c r="HC451" s="46"/>
      <c r="HD451" s="46"/>
      <c r="HE451" s="46"/>
      <c r="HF451" s="46"/>
      <c r="HG451" s="46"/>
      <c r="HH451" s="46"/>
      <c r="HI451" s="46"/>
      <c r="HJ451" s="46"/>
      <c r="HK451" s="46"/>
      <c r="HL451" s="46"/>
    </row>
    <row r="452" spans="1:220" s="119" customFormat="1" ht="28.5" customHeight="1" x14ac:dyDescent="0.45">
      <c r="A452" s="19"/>
      <c r="B452" s="21"/>
      <c r="C452" s="120"/>
      <c r="D452" s="19"/>
      <c r="E452" s="19"/>
      <c r="F452" s="19"/>
      <c r="G452" s="19"/>
      <c r="H452" s="19"/>
      <c r="I452" s="19"/>
      <c r="J452" s="68"/>
      <c r="K452" s="19"/>
      <c r="L452" s="19"/>
      <c r="N452" s="45"/>
      <c r="O452" s="46"/>
      <c r="P452" s="46"/>
      <c r="Q452" s="46"/>
      <c r="R452" s="46"/>
      <c r="S452" s="46"/>
      <c r="T452" s="46"/>
      <c r="U452" s="46"/>
      <c r="V452" s="46"/>
      <c r="W452" s="46"/>
      <c r="X452" s="46"/>
      <c r="Y452" s="46"/>
      <c r="Z452" s="46"/>
      <c r="AA452" s="46"/>
      <c r="AB452" s="46"/>
      <c r="AC452" s="46"/>
      <c r="AD452" s="46"/>
      <c r="AE452" s="46"/>
      <c r="AF452" s="46"/>
      <c r="AG452" s="46"/>
      <c r="AH452" s="46"/>
      <c r="AI452" s="46"/>
      <c r="AJ452" s="46"/>
      <c r="AK452" s="46"/>
      <c r="AL452" s="46"/>
      <c r="AM452" s="46"/>
      <c r="AN452" s="46"/>
      <c r="AO452" s="46"/>
      <c r="AP452" s="46"/>
      <c r="AQ452" s="46"/>
      <c r="AR452" s="46"/>
      <c r="AS452" s="46"/>
      <c r="AT452" s="46"/>
      <c r="AU452" s="46"/>
      <c r="AV452" s="46"/>
      <c r="AW452" s="46"/>
      <c r="AX452" s="46"/>
      <c r="AY452" s="46"/>
      <c r="AZ452" s="46"/>
      <c r="BA452" s="46"/>
      <c r="BB452" s="46"/>
      <c r="BC452" s="46"/>
      <c r="BD452" s="46"/>
      <c r="BE452" s="46"/>
      <c r="BF452" s="46"/>
      <c r="BG452" s="46"/>
      <c r="BH452" s="46"/>
      <c r="BI452" s="46"/>
      <c r="BJ452" s="46"/>
      <c r="BK452" s="46"/>
      <c r="BL452" s="46"/>
      <c r="BM452" s="46"/>
      <c r="BN452" s="46"/>
      <c r="BO452" s="46"/>
      <c r="BP452" s="46"/>
      <c r="BQ452" s="46"/>
      <c r="BR452" s="46"/>
      <c r="BS452" s="46"/>
      <c r="BT452" s="46"/>
      <c r="BU452" s="46"/>
      <c r="BV452" s="46"/>
      <c r="BW452" s="46"/>
      <c r="BX452" s="46"/>
      <c r="BY452" s="46"/>
      <c r="BZ452" s="46"/>
      <c r="CA452" s="46"/>
      <c r="CB452" s="46"/>
      <c r="CC452" s="46"/>
      <c r="CD452" s="46"/>
      <c r="CE452" s="46"/>
      <c r="CF452" s="46"/>
      <c r="CG452" s="46"/>
      <c r="CH452" s="46"/>
      <c r="CI452" s="46"/>
      <c r="CJ452" s="46"/>
      <c r="CK452" s="46"/>
      <c r="CL452" s="46"/>
      <c r="CM452" s="46"/>
      <c r="CN452" s="46"/>
      <c r="CO452" s="46"/>
      <c r="CP452" s="46"/>
      <c r="CQ452" s="46"/>
      <c r="CR452" s="46"/>
      <c r="CS452" s="46"/>
      <c r="CT452" s="46"/>
      <c r="CU452" s="46"/>
      <c r="CV452" s="46"/>
      <c r="CW452" s="46"/>
      <c r="CX452" s="46"/>
      <c r="CY452" s="46"/>
      <c r="CZ452" s="46"/>
      <c r="DA452" s="46"/>
      <c r="DB452" s="46"/>
      <c r="DC452" s="46"/>
      <c r="DD452" s="46"/>
      <c r="DE452" s="46"/>
      <c r="DF452" s="46"/>
      <c r="DG452" s="46"/>
      <c r="DH452" s="46"/>
      <c r="DI452" s="46"/>
      <c r="DJ452" s="46"/>
      <c r="DK452" s="46"/>
      <c r="DL452" s="46"/>
      <c r="DM452" s="46"/>
      <c r="DN452" s="46"/>
      <c r="DO452" s="46"/>
      <c r="DP452" s="46"/>
      <c r="DQ452" s="46"/>
      <c r="DR452" s="46"/>
      <c r="DS452" s="46"/>
      <c r="DT452" s="46"/>
      <c r="DU452" s="46"/>
      <c r="DV452" s="46"/>
      <c r="DW452" s="46"/>
      <c r="DX452" s="46"/>
      <c r="DY452" s="46"/>
      <c r="DZ452" s="46"/>
      <c r="EA452" s="46"/>
      <c r="EB452" s="46"/>
      <c r="EC452" s="46"/>
      <c r="ED452" s="46"/>
      <c r="EE452" s="46"/>
      <c r="EF452" s="46"/>
      <c r="EG452" s="46"/>
      <c r="EH452" s="46"/>
      <c r="EI452" s="46"/>
      <c r="EJ452" s="46"/>
      <c r="EK452" s="46"/>
      <c r="EL452" s="46"/>
      <c r="EM452" s="46"/>
      <c r="EN452" s="46"/>
      <c r="EO452" s="46"/>
      <c r="EP452" s="46"/>
      <c r="EQ452" s="46"/>
      <c r="ER452" s="46"/>
      <c r="ES452" s="46"/>
      <c r="ET452" s="46"/>
      <c r="EU452" s="46"/>
      <c r="EV452" s="46"/>
      <c r="EW452" s="46"/>
      <c r="EX452" s="46"/>
      <c r="EY452" s="46"/>
      <c r="EZ452" s="46"/>
      <c r="FA452" s="46"/>
      <c r="FB452" s="46"/>
      <c r="FC452" s="46"/>
      <c r="FD452" s="46"/>
      <c r="FE452" s="46"/>
      <c r="FF452" s="46"/>
      <c r="FG452" s="46"/>
      <c r="FH452" s="46"/>
      <c r="FI452" s="46"/>
      <c r="FJ452" s="46"/>
      <c r="FK452" s="46"/>
      <c r="FL452" s="46"/>
      <c r="FM452" s="46"/>
      <c r="FN452" s="46"/>
      <c r="FO452" s="46"/>
      <c r="FP452" s="46"/>
      <c r="FQ452" s="46"/>
      <c r="FR452" s="46"/>
      <c r="FS452" s="46"/>
      <c r="FT452" s="46"/>
      <c r="FU452" s="46"/>
      <c r="FV452" s="46"/>
      <c r="FW452" s="46"/>
      <c r="FX452" s="46"/>
      <c r="FY452" s="46"/>
      <c r="FZ452" s="46"/>
      <c r="GA452" s="46"/>
      <c r="GB452" s="46"/>
      <c r="GC452" s="46"/>
      <c r="GD452" s="46"/>
      <c r="GE452" s="46"/>
      <c r="GF452" s="46"/>
      <c r="GG452" s="46"/>
      <c r="GH452" s="46"/>
      <c r="GI452" s="46"/>
      <c r="GJ452" s="46"/>
      <c r="GK452" s="46"/>
      <c r="GL452" s="46"/>
      <c r="GM452" s="46"/>
      <c r="GN452" s="46"/>
      <c r="GO452" s="46"/>
      <c r="GP452" s="46"/>
      <c r="GQ452" s="46"/>
      <c r="GR452" s="46"/>
      <c r="GS452" s="46"/>
      <c r="GT452" s="46"/>
      <c r="GU452" s="46"/>
      <c r="GV452" s="46"/>
      <c r="GW452" s="46"/>
      <c r="GX452" s="46"/>
      <c r="GY452" s="46"/>
      <c r="GZ452" s="46"/>
      <c r="HA452" s="46"/>
      <c r="HB452" s="46"/>
      <c r="HC452" s="46"/>
      <c r="HD452" s="46"/>
      <c r="HE452" s="46"/>
      <c r="HF452" s="46"/>
      <c r="HG452" s="46"/>
      <c r="HH452" s="46"/>
      <c r="HI452" s="46"/>
      <c r="HJ452" s="46"/>
      <c r="HK452" s="46"/>
      <c r="HL452" s="46"/>
    </row>
    <row r="453" spans="1:220" s="119" customFormat="1" ht="28.5" customHeight="1" x14ac:dyDescent="0.45">
      <c r="A453" s="19"/>
      <c r="B453" s="21"/>
      <c r="C453" s="120"/>
      <c r="D453" s="19"/>
      <c r="E453" s="19"/>
      <c r="F453" s="19"/>
      <c r="G453" s="19"/>
      <c r="H453" s="19"/>
      <c r="I453" s="19"/>
      <c r="J453" s="68"/>
      <c r="K453" s="19"/>
      <c r="L453" s="19"/>
      <c r="N453" s="45"/>
      <c r="O453" s="46"/>
      <c r="P453" s="46"/>
      <c r="Q453" s="46"/>
      <c r="R453" s="46"/>
      <c r="S453" s="46"/>
      <c r="T453" s="46"/>
      <c r="U453" s="46"/>
      <c r="V453" s="46"/>
      <c r="W453" s="46"/>
      <c r="X453" s="46"/>
      <c r="Y453" s="46"/>
      <c r="Z453" s="46"/>
      <c r="AA453" s="46"/>
      <c r="AB453" s="46"/>
      <c r="AC453" s="46"/>
      <c r="AD453" s="46"/>
      <c r="AE453" s="46"/>
      <c r="AF453" s="46"/>
      <c r="AG453" s="46"/>
      <c r="AH453" s="46"/>
      <c r="AI453" s="46"/>
      <c r="AJ453" s="46"/>
      <c r="AK453" s="46"/>
      <c r="AL453" s="46"/>
      <c r="AM453" s="46"/>
      <c r="AN453" s="46"/>
      <c r="AO453" s="46"/>
      <c r="AP453" s="46"/>
      <c r="AQ453" s="46"/>
      <c r="AR453" s="46"/>
      <c r="AS453" s="46"/>
      <c r="AT453" s="46"/>
      <c r="AU453" s="46"/>
      <c r="AV453" s="46"/>
      <c r="AW453" s="46"/>
      <c r="AX453" s="46"/>
      <c r="AY453" s="46"/>
      <c r="AZ453" s="46"/>
      <c r="BA453" s="46"/>
      <c r="BB453" s="46"/>
      <c r="BC453" s="46"/>
      <c r="BD453" s="46"/>
      <c r="BE453" s="46"/>
      <c r="BF453" s="46"/>
      <c r="BG453" s="46"/>
      <c r="BH453" s="46"/>
      <c r="BI453" s="46"/>
      <c r="BJ453" s="46"/>
      <c r="BK453" s="46"/>
      <c r="BL453" s="46"/>
      <c r="BM453" s="46"/>
      <c r="BN453" s="46"/>
      <c r="BO453" s="46"/>
      <c r="BP453" s="46"/>
      <c r="BQ453" s="46"/>
      <c r="BR453" s="46"/>
      <c r="BS453" s="46"/>
      <c r="BT453" s="46"/>
      <c r="BU453" s="46"/>
      <c r="BV453" s="46"/>
      <c r="BW453" s="46"/>
      <c r="BX453" s="46"/>
      <c r="BY453" s="46"/>
      <c r="BZ453" s="46"/>
      <c r="CA453" s="46"/>
      <c r="CB453" s="46"/>
      <c r="CC453" s="46"/>
      <c r="CD453" s="46"/>
      <c r="CE453" s="46"/>
      <c r="CF453" s="46"/>
      <c r="CG453" s="46"/>
      <c r="CH453" s="46"/>
      <c r="CI453" s="46"/>
      <c r="CJ453" s="46"/>
      <c r="CK453" s="46"/>
      <c r="CL453" s="46"/>
      <c r="CM453" s="46"/>
      <c r="CN453" s="46"/>
      <c r="CO453" s="46"/>
      <c r="CP453" s="46"/>
      <c r="CQ453" s="46"/>
      <c r="CR453" s="46"/>
      <c r="CS453" s="46"/>
      <c r="CT453" s="46"/>
      <c r="CU453" s="46"/>
      <c r="CV453" s="46"/>
      <c r="CW453" s="46"/>
      <c r="CX453" s="46"/>
      <c r="CY453" s="46"/>
      <c r="CZ453" s="46"/>
      <c r="DA453" s="46"/>
      <c r="DB453" s="46"/>
      <c r="DC453" s="46"/>
      <c r="DD453" s="46"/>
      <c r="DE453" s="46"/>
      <c r="DF453" s="46"/>
      <c r="DG453" s="46"/>
      <c r="DH453" s="46"/>
      <c r="DI453" s="46"/>
      <c r="DJ453" s="46"/>
      <c r="DK453" s="46"/>
      <c r="DL453" s="46"/>
      <c r="DM453" s="46"/>
      <c r="DN453" s="46"/>
      <c r="DO453" s="46"/>
      <c r="DP453" s="46"/>
      <c r="DQ453" s="46"/>
      <c r="DR453" s="46"/>
      <c r="DS453" s="46"/>
      <c r="DT453" s="46"/>
      <c r="DU453" s="46"/>
      <c r="DV453" s="46"/>
      <c r="DW453" s="46"/>
      <c r="DX453" s="46"/>
      <c r="DY453" s="46"/>
      <c r="DZ453" s="46"/>
      <c r="EA453" s="46"/>
      <c r="EB453" s="46"/>
      <c r="EC453" s="46"/>
      <c r="ED453" s="46"/>
      <c r="EE453" s="46"/>
      <c r="EF453" s="46"/>
      <c r="EG453" s="46"/>
      <c r="EH453" s="46"/>
      <c r="EI453" s="46"/>
      <c r="EJ453" s="46"/>
      <c r="EK453" s="46"/>
      <c r="EL453" s="46"/>
      <c r="EM453" s="46"/>
      <c r="EN453" s="46"/>
      <c r="EO453" s="46"/>
      <c r="EP453" s="46"/>
      <c r="EQ453" s="46"/>
      <c r="ER453" s="46"/>
      <c r="ES453" s="46"/>
      <c r="ET453" s="46"/>
      <c r="EU453" s="46"/>
      <c r="EV453" s="46"/>
      <c r="EW453" s="46"/>
      <c r="EX453" s="46"/>
      <c r="EY453" s="46"/>
      <c r="EZ453" s="46"/>
      <c r="FA453" s="46"/>
      <c r="FB453" s="46"/>
      <c r="FC453" s="46"/>
      <c r="FD453" s="46"/>
      <c r="FE453" s="46"/>
      <c r="FF453" s="46"/>
      <c r="FG453" s="46"/>
      <c r="FH453" s="46"/>
      <c r="FI453" s="46"/>
      <c r="FJ453" s="46"/>
      <c r="FK453" s="46"/>
      <c r="FL453" s="46"/>
      <c r="FM453" s="46"/>
      <c r="FN453" s="46"/>
      <c r="FO453" s="46"/>
      <c r="FP453" s="46"/>
      <c r="FQ453" s="46"/>
      <c r="FR453" s="46"/>
      <c r="FS453" s="46"/>
      <c r="FT453" s="46"/>
      <c r="FU453" s="46"/>
      <c r="FV453" s="46"/>
      <c r="FW453" s="46"/>
      <c r="FX453" s="46"/>
      <c r="FY453" s="46"/>
      <c r="FZ453" s="46"/>
      <c r="GA453" s="46"/>
      <c r="GB453" s="46"/>
      <c r="GC453" s="46"/>
      <c r="GD453" s="46"/>
      <c r="GE453" s="46"/>
      <c r="GF453" s="46"/>
      <c r="GG453" s="46"/>
      <c r="GH453" s="46"/>
      <c r="GI453" s="46"/>
      <c r="GJ453" s="46"/>
      <c r="GK453" s="46"/>
      <c r="GL453" s="46"/>
      <c r="GM453" s="46"/>
      <c r="GN453" s="46"/>
      <c r="GO453" s="46"/>
      <c r="GP453" s="46"/>
      <c r="GQ453" s="46"/>
      <c r="GR453" s="46"/>
      <c r="GS453" s="46"/>
      <c r="GT453" s="46"/>
      <c r="GU453" s="46"/>
      <c r="GV453" s="46"/>
      <c r="GW453" s="46"/>
      <c r="GX453" s="46"/>
      <c r="GY453" s="46"/>
      <c r="GZ453" s="46"/>
      <c r="HA453" s="46"/>
      <c r="HB453" s="46"/>
      <c r="HC453" s="46"/>
      <c r="HD453" s="46"/>
      <c r="HE453" s="46"/>
      <c r="HF453" s="46"/>
      <c r="HG453" s="46"/>
      <c r="HH453" s="46"/>
      <c r="HI453" s="46"/>
      <c r="HJ453" s="46"/>
      <c r="HK453" s="46"/>
      <c r="HL453" s="46"/>
    </row>
    <row r="454" spans="1:220" s="119" customFormat="1" ht="28.5" customHeight="1" x14ac:dyDescent="0.45">
      <c r="A454" s="19"/>
      <c r="B454" s="21"/>
      <c r="C454" s="120"/>
      <c r="D454" s="19"/>
      <c r="E454" s="19"/>
      <c r="F454" s="19"/>
      <c r="G454" s="19"/>
      <c r="H454" s="19"/>
      <c r="I454" s="19"/>
      <c r="J454" s="68"/>
      <c r="K454" s="19"/>
      <c r="L454" s="19"/>
      <c r="N454" s="45"/>
      <c r="O454" s="46"/>
      <c r="P454" s="46"/>
      <c r="Q454" s="46"/>
      <c r="R454" s="46"/>
      <c r="S454" s="46"/>
      <c r="T454" s="46"/>
      <c r="U454" s="46"/>
      <c r="V454" s="46"/>
      <c r="W454" s="46"/>
      <c r="X454" s="46"/>
      <c r="Y454" s="46"/>
      <c r="Z454" s="46"/>
      <c r="AA454" s="46"/>
      <c r="AB454" s="46"/>
      <c r="AC454" s="46"/>
      <c r="AD454" s="46"/>
      <c r="AE454" s="46"/>
      <c r="AF454" s="46"/>
      <c r="AG454" s="46"/>
      <c r="AH454" s="46"/>
      <c r="AI454" s="46"/>
      <c r="AJ454" s="46"/>
      <c r="AK454" s="46"/>
      <c r="AL454" s="46"/>
      <c r="AM454" s="46"/>
      <c r="AN454" s="46"/>
      <c r="AO454" s="46"/>
      <c r="AP454" s="46"/>
      <c r="AQ454" s="46"/>
      <c r="AR454" s="46"/>
      <c r="AS454" s="46"/>
      <c r="AT454" s="46"/>
      <c r="AU454" s="46"/>
      <c r="AV454" s="46"/>
      <c r="AW454" s="46"/>
      <c r="AX454" s="46"/>
      <c r="AY454" s="46"/>
      <c r="AZ454" s="46"/>
      <c r="BA454" s="46"/>
      <c r="BB454" s="46"/>
      <c r="BC454" s="46"/>
      <c r="BD454" s="46"/>
      <c r="BE454" s="46"/>
      <c r="BF454" s="46"/>
      <c r="BG454" s="46"/>
      <c r="BH454" s="46"/>
      <c r="BI454" s="46"/>
      <c r="BJ454" s="46"/>
      <c r="BK454" s="46"/>
      <c r="BL454" s="46"/>
      <c r="BM454" s="46"/>
      <c r="BN454" s="46"/>
      <c r="BO454" s="46"/>
      <c r="BP454" s="46"/>
      <c r="BQ454" s="46"/>
      <c r="BR454" s="46"/>
      <c r="BS454" s="46"/>
      <c r="BT454" s="46"/>
      <c r="BU454" s="46"/>
      <c r="BV454" s="46"/>
      <c r="BW454" s="46"/>
      <c r="BX454" s="46"/>
      <c r="BY454" s="46"/>
      <c r="BZ454" s="46"/>
      <c r="CA454" s="46"/>
      <c r="CB454" s="46"/>
      <c r="CC454" s="46"/>
      <c r="CD454" s="46"/>
      <c r="CE454" s="46"/>
      <c r="CF454" s="46"/>
      <c r="CG454" s="46"/>
      <c r="CH454" s="46"/>
      <c r="CI454" s="46"/>
      <c r="CJ454" s="46"/>
      <c r="CK454" s="46"/>
      <c r="CL454" s="46"/>
      <c r="CM454" s="46"/>
      <c r="CN454" s="46"/>
      <c r="CO454" s="46"/>
      <c r="CP454" s="46"/>
      <c r="CQ454" s="46"/>
      <c r="CR454" s="46"/>
      <c r="CS454" s="46"/>
      <c r="CT454" s="46"/>
      <c r="CU454" s="46"/>
      <c r="CV454" s="46"/>
      <c r="CW454" s="46"/>
      <c r="CX454" s="46"/>
      <c r="CY454" s="46"/>
      <c r="CZ454" s="46"/>
      <c r="DA454" s="46"/>
      <c r="DB454" s="46"/>
      <c r="DC454" s="46"/>
      <c r="DD454" s="46"/>
      <c r="DE454" s="46"/>
      <c r="DF454" s="46"/>
      <c r="DG454" s="46"/>
      <c r="DH454" s="46"/>
      <c r="DI454" s="46"/>
      <c r="DJ454" s="46"/>
      <c r="DK454" s="46"/>
      <c r="DL454" s="46"/>
      <c r="DM454" s="46"/>
      <c r="DN454" s="46"/>
      <c r="DO454" s="46"/>
      <c r="DP454" s="46"/>
      <c r="DQ454" s="46"/>
      <c r="DR454" s="46"/>
      <c r="DS454" s="46"/>
      <c r="DT454" s="46"/>
      <c r="DU454" s="46"/>
      <c r="DV454" s="46"/>
      <c r="DW454" s="46"/>
      <c r="DX454" s="46"/>
      <c r="DY454" s="46"/>
      <c r="DZ454" s="46"/>
      <c r="EA454" s="46"/>
      <c r="EB454" s="46"/>
      <c r="EC454" s="46"/>
      <c r="ED454" s="46"/>
      <c r="EE454" s="46"/>
      <c r="EF454" s="46"/>
      <c r="EG454" s="46"/>
      <c r="EH454" s="46"/>
      <c r="EI454" s="46"/>
      <c r="EJ454" s="46"/>
      <c r="EK454" s="46"/>
      <c r="EL454" s="46"/>
      <c r="EM454" s="46"/>
      <c r="EN454" s="46"/>
      <c r="EO454" s="46"/>
      <c r="EP454" s="46"/>
      <c r="EQ454" s="46"/>
      <c r="ER454" s="46"/>
      <c r="ES454" s="46"/>
      <c r="ET454" s="46"/>
      <c r="EU454" s="46"/>
      <c r="EV454" s="46"/>
      <c r="EW454" s="46"/>
      <c r="EX454" s="46"/>
      <c r="EY454" s="46"/>
      <c r="EZ454" s="46"/>
      <c r="FA454" s="46"/>
      <c r="FB454" s="46"/>
      <c r="FC454" s="46"/>
      <c r="FD454" s="46"/>
      <c r="FE454" s="46"/>
      <c r="FF454" s="46"/>
      <c r="FG454" s="46"/>
      <c r="FH454" s="46"/>
      <c r="FI454" s="46"/>
      <c r="FJ454" s="46"/>
      <c r="FK454" s="46"/>
      <c r="FL454" s="46"/>
      <c r="FM454" s="46"/>
      <c r="FN454" s="46"/>
      <c r="FO454" s="46"/>
      <c r="FP454" s="46"/>
      <c r="FQ454" s="46"/>
      <c r="FR454" s="46"/>
      <c r="FS454" s="46"/>
      <c r="FT454" s="46"/>
      <c r="FU454" s="46"/>
      <c r="FV454" s="46"/>
      <c r="FW454" s="46"/>
      <c r="FX454" s="46"/>
      <c r="FY454" s="46"/>
      <c r="FZ454" s="46"/>
      <c r="GA454" s="46"/>
      <c r="GB454" s="46"/>
      <c r="GC454" s="46"/>
      <c r="GD454" s="46"/>
      <c r="GE454" s="46"/>
      <c r="GF454" s="46"/>
      <c r="GG454" s="46"/>
      <c r="GH454" s="46"/>
      <c r="GI454" s="46"/>
      <c r="GJ454" s="46"/>
      <c r="GK454" s="46"/>
      <c r="GL454" s="46"/>
      <c r="GM454" s="46"/>
      <c r="GN454" s="46"/>
      <c r="GO454" s="46"/>
      <c r="GP454" s="46"/>
      <c r="GQ454" s="46"/>
      <c r="GR454" s="46"/>
      <c r="GS454" s="46"/>
      <c r="GT454" s="46"/>
      <c r="GU454" s="46"/>
      <c r="GV454" s="46"/>
      <c r="GW454" s="46"/>
      <c r="GX454" s="46"/>
      <c r="GY454" s="46"/>
      <c r="GZ454" s="46"/>
      <c r="HA454" s="46"/>
      <c r="HB454" s="46"/>
      <c r="HC454" s="46"/>
      <c r="HD454" s="46"/>
      <c r="HE454" s="46"/>
      <c r="HF454" s="46"/>
      <c r="HG454" s="46"/>
      <c r="HH454" s="46"/>
      <c r="HI454" s="46"/>
      <c r="HJ454" s="46"/>
      <c r="HK454" s="46"/>
      <c r="HL454" s="46"/>
    </row>
    <row r="455" spans="1:220" s="119" customFormat="1" ht="28.5" customHeight="1" x14ac:dyDescent="0.45">
      <c r="A455" s="19"/>
      <c r="B455" s="21"/>
      <c r="C455" s="120"/>
      <c r="D455" s="19"/>
      <c r="E455" s="19"/>
      <c r="F455" s="19"/>
      <c r="G455" s="19"/>
      <c r="H455" s="19"/>
      <c r="I455" s="19"/>
      <c r="J455" s="68"/>
      <c r="K455" s="19"/>
      <c r="L455" s="19"/>
      <c r="N455" s="45"/>
      <c r="O455" s="46"/>
      <c r="P455" s="46"/>
      <c r="Q455" s="46"/>
      <c r="R455" s="46"/>
      <c r="S455" s="46"/>
      <c r="T455" s="46"/>
      <c r="U455" s="46"/>
      <c r="V455" s="46"/>
      <c r="W455" s="46"/>
      <c r="X455" s="46"/>
      <c r="Y455" s="46"/>
      <c r="Z455" s="46"/>
      <c r="AA455" s="46"/>
      <c r="AB455" s="46"/>
      <c r="AC455" s="46"/>
      <c r="AD455" s="46"/>
      <c r="AE455" s="46"/>
      <c r="AF455" s="46"/>
      <c r="AG455" s="46"/>
      <c r="AH455" s="46"/>
      <c r="AI455" s="46"/>
      <c r="AJ455" s="46"/>
      <c r="AK455" s="46"/>
      <c r="AL455" s="46"/>
      <c r="AM455" s="46"/>
      <c r="AN455" s="46"/>
      <c r="AO455" s="46"/>
      <c r="AP455" s="46"/>
      <c r="AQ455" s="46"/>
      <c r="AR455" s="46"/>
      <c r="AS455" s="46"/>
      <c r="AT455" s="46"/>
      <c r="AU455" s="46"/>
      <c r="AV455" s="46"/>
      <c r="AW455" s="46"/>
      <c r="AX455" s="46"/>
      <c r="AY455" s="46"/>
      <c r="AZ455" s="46"/>
      <c r="BA455" s="46"/>
      <c r="BB455" s="46"/>
      <c r="BC455" s="46"/>
      <c r="BD455" s="46"/>
      <c r="BE455" s="46"/>
      <c r="BF455" s="46"/>
      <c r="BG455" s="46"/>
      <c r="BH455" s="46"/>
      <c r="BI455" s="46"/>
      <c r="BJ455" s="46"/>
      <c r="BK455" s="46"/>
      <c r="BL455" s="46"/>
      <c r="BM455" s="46"/>
      <c r="BN455" s="46"/>
      <c r="BO455" s="46"/>
      <c r="BP455" s="46"/>
      <c r="BQ455" s="46"/>
      <c r="BR455" s="46"/>
      <c r="BS455" s="46"/>
      <c r="BT455" s="46"/>
      <c r="BU455" s="46"/>
      <c r="BV455" s="46"/>
      <c r="BW455" s="46"/>
      <c r="BX455" s="46"/>
      <c r="BY455" s="46"/>
      <c r="BZ455" s="46"/>
      <c r="CA455" s="46"/>
      <c r="CB455" s="46"/>
      <c r="CC455" s="46"/>
      <c r="CD455" s="46"/>
      <c r="CE455" s="46"/>
      <c r="CF455" s="46"/>
      <c r="CG455" s="46"/>
      <c r="CH455" s="46"/>
      <c r="CI455" s="46"/>
      <c r="CJ455" s="46"/>
      <c r="CK455" s="46"/>
      <c r="CL455" s="46"/>
      <c r="CM455" s="46"/>
      <c r="CN455" s="46"/>
      <c r="CO455" s="46"/>
      <c r="CP455" s="46"/>
      <c r="CQ455" s="46"/>
      <c r="CR455" s="46"/>
      <c r="CS455" s="46"/>
      <c r="CT455" s="46"/>
      <c r="CU455" s="46"/>
      <c r="CV455" s="46"/>
      <c r="CW455" s="46"/>
      <c r="CX455" s="46"/>
      <c r="CY455" s="46"/>
      <c r="CZ455" s="46"/>
      <c r="DA455" s="46"/>
      <c r="DB455" s="46"/>
      <c r="DC455" s="46"/>
      <c r="DD455" s="46"/>
      <c r="DE455" s="46"/>
      <c r="DF455" s="46"/>
      <c r="DG455" s="46"/>
      <c r="DH455" s="46"/>
      <c r="DI455" s="46"/>
      <c r="DJ455" s="46"/>
      <c r="DK455" s="46"/>
      <c r="DL455" s="46"/>
      <c r="DM455" s="46"/>
      <c r="DN455" s="46"/>
      <c r="DO455" s="46"/>
      <c r="DP455" s="46"/>
      <c r="DQ455" s="46"/>
      <c r="DR455" s="46"/>
      <c r="DS455" s="46"/>
      <c r="DT455" s="46"/>
      <c r="DU455" s="46"/>
      <c r="DV455" s="46"/>
      <c r="DW455" s="46"/>
      <c r="DX455" s="46"/>
      <c r="DY455" s="46"/>
      <c r="DZ455" s="46"/>
      <c r="EA455" s="46"/>
      <c r="EB455" s="46"/>
      <c r="EC455" s="46"/>
      <c r="ED455" s="46"/>
      <c r="EE455" s="46"/>
      <c r="EF455" s="46"/>
      <c r="EG455" s="46"/>
      <c r="EH455" s="46"/>
      <c r="EI455" s="46"/>
      <c r="EJ455" s="46"/>
      <c r="EK455" s="46"/>
      <c r="EL455" s="46"/>
      <c r="EM455" s="46"/>
      <c r="EN455" s="46"/>
      <c r="EO455" s="46"/>
      <c r="EP455" s="46"/>
      <c r="EQ455" s="46"/>
      <c r="ER455" s="46"/>
      <c r="ES455" s="46"/>
      <c r="ET455" s="46"/>
      <c r="EU455" s="46"/>
      <c r="EV455" s="46"/>
      <c r="EW455" s="46"/>
      <c r="EX455" s="46"/>
      <c r="EY455" s="46"/>
      <c r="EZ455" s="46"/>
      <c r="FA455" s="46"/>
      <c r="FB455" s="46"/>
      <c r="FC455" s="46"/>
      <c r="FD455" s="46"/>
      <c r="FE455" s="46"/>
      <c r="FF455" s="46"/>
      <c r="FG455" s="46"/>
      <c r="FH455" s="46"/>
      <c r="FI455" s="46"/>
      <c r="FJ455" s="46"/>
      <c r="FK455" s="46"/>
      <c r="FL455" s="46"/>
      <c r="FM455" s="46"/>
      <c r="FN455" s="46"/>
      <c r="FO455" s="46"/>
      <c r="FP455" s="46"/>
      <c r="FQ455" s="46"/>
      <c r="FR455" s="46"/>
      <c r="FS455" s="46"/>
      <c r="FT455" s="46"/>
      <c r="FU455" s="46"/>
      <c r="FV455" s="46"/>
      <c r="FW455" s="46"/>
      <c r="FX455" s="46"/>
      <c r="FY455" s="46"/>
      <c r="FZ455" s="46"/>
      <c r="GA455" s="46"/>
      <c r="GB455" s="46"/>
      <c r="GC455" s="46"/>
      <c r="GD455" s="46"/>
      <c r="GE455" s="46"/>
      <c r="GF455" s="46"/>
      <c r="GG455" s="46"/>
      <c r="GH455" s="46"/>
      <c r="GI455" s="46"/>
      <c r="GJ455" s="46"/>
      <c r="GK455" s="46"/>
      <c r="GL455" s="46"/>
      <c r="GM455" s="46"/>
      <c r="GN455" s="46"/>
      <c r="GO455" s="46"/>
      <c r="GP455" s="46"/>
      <c r="GQ455" s="46"/>
      <c r="GR455" s="46"/>
      <c r="GS455" s="46"/>
      <c r="GT455" s="46"/>
      <c r="GU455" s="46"/>
      <c r="GV455" s="46"/>
      <c r="GW455" s="46"/>
      <c r="GX455" s="46"/>
      <c r="GY455" s="46"/>
      <c r="GZ455" s="46"/>
      <c r="HA455" s="46"/>
      <c r="HB455" s="46"/>
      <c r="HC455" s="46"/>
      <c r="HD455" s="46"/>
      <c r="HE455" s="46"/>
      <c r="HF455" s="46"/>
      <c r="HG455" s="46"/>
      <c r="HH455" s="46"/>
      <c r="HI455" s="46"/>
      <c r="HJ455" s="46"/>
      <c r="HK455" s="46"/>
      <c r="HL455" s="46"/>
    </row>
    <row r="456" spans="1:220" s="119" customFormat="1" ht="28.5" customHeight="1" x14ac:dyDescent="0.45">
      <c r="A456" s="19"/>
      <c r="B456" s="21"/>
      <c r="C456" s="120"/>
      <c r="D456" s="19"/>
      <c r="E456" s="19"/>
      <c r="F456" s="19"/>
      <c r="G456" s="19"/>
      <c r="H456" s="19"/>
      <c r="I456" s="19"/>
      <c r="J456" s="68"/>
      <c r="K456" s="19"/>
      <c r="L456" s="19"/>
      <c r="N456" s="45"/>
      <c r="O456" s="46"/>
      <c r="P456" s="46"/>
      <c r="Q456" s="46"/>
      <c r="R456" s="46"/>
      <c r="S456" s="46"/>
      <c r="T456" s="46"/>
      <c r="U456" s="46"/>
      <c r="V456" s="46"/>
      <c r="W456" s="46"/>
      <c r="X456" s="46"/>
      <c r="Y456" s="46"/>
      <c r="Z456" s="46"/>
      <c r="AA456" s="46"/>
      <c r="AB456" s="46"/>
      <c r="AC456" s="46"/>
      <c r="AD456" s="46"/>
      <c r="AE456" s="46"/>
      <c r="AF456" s="46"/>
      <c r="AG456" s="46"/>
      <c r="AH456" s="46"/>
      <c r="AI456" s="46"/>
      <c r="AJ456" s="46"/>
      <c r="AK456" s="46"/>
      <c r="AL456" s="46"/>
      <c r="AM456" s="46"/>
      <c r="AN456" s="46"/>
      <c r="AO456" s="46"/>
      <c r="AP456" s="46"/>
      <c r="AQ456" s="46"/>
      <c r="AR456" s="46"/>
      <c r="AS456" s="46"/>
      <c r="AT456" s="46"/>
      <c r="AU456" s="46"/>
      <c r="AV456" s="46"/>
      <c r="AW456" s="46"/>
      <c r="AX456" s="46"/>
      <c r="AY456" s="46"/>
      <c r="AZ456" s="46"/>
      <c r="BA456" s="46"/>
      <c r="BB456" s="46"/>
      <c r="BC456" s="46"/>
      <c r="BD456" s="46"/>
      <c r="BE456" s="46"/>
      <c r="BF456" s="46"/>
      <c r="BG456" s="46"/>
      <c r="BH456" s="46"/>
      <c r="BI456" s="46"/>
      <c r="BJ456" s="46"/>
      <c r="BK456" s="46"/>
      <c r="BL456" s="46"/>
      <c r="BM456" s="46"/>
      <c r="BN456" s="46"/>
      <c r="BO456" s="46"/>
      <c r="BP456" s="46"/>
      <c r="BQ456" s="46"/>
      <c r="BR456" s="46"/>
      <c r="BS456" s="46"/>
      <c r="BT456" s="46"/>
      <c r="BU456" s="46"/>
      <c r="BV456" s="46"/>
      <c r="BW456" s="46"/>
      <c r="BX456" s="46"/>
      <c r="BY456" s="46"/>
      <c r="BZ456" s="46"/>
      <c r="CA456" s="46"/>
      <c r="CB456" s="46"/>
      <c r="CC456" s="46"/>
      <c r="CD456" s="46"/>
      <c r="CE456" s="46"/>
      <c r="CF456" s="46"/>
      <c r="CG456" s="46"/>
      <c r="CH456" s="46"/>
      <c r="CI456" s="46"/>
      <c r="CJ456" s="46"/>
      <c r="CK456" s="46"/>
      <c r="CL456" s="46"/>
      <c r="CM456" s="46"/>
      <c r="CN456" s="46"/>
      <c r="CO456" s="46"/>
      <c r="CP456" s="46"/>
      <c r="CQ456" s="46"/>
      <c r="CR456" s="46"/>
      <c r="CS456" s="46"/>
      <c r="CT456" s="46"/>
      <c r="CU456" s="46"/>
      <c r="CV456" s="46"/>
      <c r="CW456" s="46"/>
      <c r="CX456" s="46"/>
      <c r="CY456" s="46"/>
      <c r="CZ456" s="46"/>
      <c r="DA456" s="46"/>
      <c r="DB456" s="46"/>
      <c r="DC456" s="46"/>
      <c r="DD456" s="46"/>
      <c r="DE456" s="46"/>
      <c r="DF456" s="46"/>
      <c r="DG456" s="46"/>
      <c r="DH456" s="46"/>
      <c r="DI456" s="46"/>
      <c r="DJ456" s="46"/>
      <c r="DK456" s="46"/>
      <c r="DL456" s="46"/>
      <c r="DM456" s="46"/>
      <c r="DN456" s="46"/>
      <c r="DO456" s="46"/>
      <c r="DP456" s="46"/>
      <c r="DQ456" s="46"/>
      <c r="DR456" s="46"/>
      <c r="DS456" s="46"/>
      <c r="DT456" s="46"/>
      <c r="DU456" s="46"/>
      <c r="DV456" s="46"/>
      <c r="DW456" s="46"/>
      <c r="DX456" s="46"/>
      <c r="DY456" s="46"/>
      <c r="DZ456" s="46"/>
      <c r="EA456" s="46"/>
      <c r="EB456" s="46"/>
      <c r="EC456" s="46"/>
      <c r="ED456" s="46"/>
      <c r="EE456" s="46"/>
      <c r="EF456" s="46"/>
      <c r="EG456" s="46"/>
      <c r="EH456" s="46"/>
      <c r="EI456" s="46"/>
      <c r="EJ456" s="46"/>
      <c r="EK456" s="46"/>
      <c r="EL456" s="46"/>
      <c r="EM456" s="46"/>
      <c r="EN456" s="46"/>
      <c r="EO456" s="46"/>
      <c r="EP456" s="46"/>
      <c r="EQ456" s="46"/>
      <c r="ER456" s="46"/>
      <c r="ES456" s="46"/>
      <c r="ET456" s="46"/>
      <c r="EU456" s="46"/>
      <c r="EV456" s="46"/>
      <c r="EW456" s="46"/>
      <c r="EX456" s="46"/>
      <c r="EY456" s="46"/>
      <c r="EZ456" s="46"/>
      <c r="FA456" s="46"/>
      <c r="FB456" s="46"/>
      <c r="FC456" s="46"/>
      <c r="FD456" s="46"/>
      <c r="FE456" s="46"/>
      <c r="FF456" s="46"/>
      <c r="FG456" s="46"/>
      <c r="FH456" s="46"/>
      <c r="FI456" s="46"/>
      <c r="FJ456" s="46"/>
      <c r="FK456" s="46"/>
      <c r="FL456" s="46"/>
      <c r="FM456" s="46"/>
      <c r="FN456" s="46"/>
      <c r="FO456" s="46"/>
      <c r="FP456" s="46"/>
      <c r="FQ456" s="46"/>
      <c r="FR456" s="46"/>
      <c r="FS456" s="46"/>
      <c r="FT456" s="46"/>
      <c r="FU456" s="46"/>
      <c r="FV456" s="46"/>
      <c r="FW456" s="46"/>
      <c r="FX456" s="46"/>
      <c r="FY456" s="46"/>
      <c r="FZ456" s="46"/>
      <c r="GA456" s="46"/>
      <c r="GB456" s="46"/>
      <c r="GC456" s="46"/>
      <c r="GD456" s="46"/>
      <c r="GE456" s="46"/>
      <c r="GF456" s="46"/>
      <c r="GG456" s="46"/>
      <c r="GH456" s="46"/>
      <c r="GI456" s="46"/>
      <c r="GJ456" s="46"/>
      <c r="GK456" s="46"/>
      <c r="GL456" s="46"/>
      <c r="GM456" s="46"/>
      <c r="GN456" s="46"/>
      <c r="GO456" s="46"/>
      <c r="GP456" s="46"/>
      <c r="GQ456" s="46"/>
      <c r="GR456" s="46"/>
      <c r="GS456" s="46"/>
      <c r="GT456" s="46"/>
      <c r="GU456" s="46"/>
      <c r="GV456" s="46"/>
      <c r="GW456" s="46"/>
      <c r="GX456" s="46"/>
      <c r="GY456" s="46"/>
      <c r="GZ456" s="46"/>
      <c r="HA456" s="46"/>
      <c r="HB456" s="46"/>
      <c r="HC456" s="46"/>
      <c r="HD456" s="46"/>
      <c r="HE456" s="46"/>
      <c r="HF456" s="46"/>
      <c r="HG456" s="46"/>
      <c r="HH456" s="46"/>
      <c r="HI456" s="46"/>
      <c r="HJ456" s="46"/>
      <c r="HK456" s="46"/>
      <c r="HL456" s="46"/>
    </row>
    <row r="457" spans="1:220" s="119" customFormat="1" ht="28.5" customHeight="1" x14ac:dyDescent="0.45">
      <c r="A457" s="19"/>
      <c r="B457" s="21"/>
      <c r="C457" s="120"/>
      <c r="D457" s="19"/>
      <c r="E457" s="19"/>
      <c r="F457" s="19"/>
      <c r="G457" s="19"/>
      <c r="H457" s="19"/>
      <c r="I457" s="19"/>
      <c r="J457" s="68"/>
      <c r="K457" s="19"/>
      <c r="L457" s="19"/>
      <c r="N457" s="45"/>
      <c r="O457" s="46"/>
      <c r="P457" s="46"/>
      <c r="Q457" s="46"/>
      <c r="R457" s="46"/>
      <c r="S457" s="46"/>
      <c r="T457" s="46"/>
      <c r="U457" s="46"/>
      <c r="V457" s="46"/>
      <c r="W457" s="46"/>
      <c r="X457" s="46"/>
      <c r="Y457" s="46"/>
      <c r="Z457" s="46"/>
      <c r="AA457" s="46"/>
      <c r="AB457" s="46"/>
      <c r="AC457" s="46"/>
      <c r="AD457" s="46"/>
      <c r="AE457" s="46"/>
      <c r="AF457" s="46"/>
      <c r="AG457" s="46"/>
      <c r="AH457" s="46"/>
      <c r="AI457" s="46"/>
      <c r="AJ457" s="46"/>
      <c r="AK457" s="46"/>
      <c r="AL457" s="46"/>
      <c r="AM457" s="46"/>
      <c r="AN457" s="46"/>
      <c r="AO457" s="46"/>
      <c r="AP457" s="46"/>
      <c r="AQ457" s="46"/>
      <c r="AR457" s="46"/>
      <c r="AS457" s="46"/>
      <c r="AT457" s="46"/>
      <c r="AU457" s="46"/>
      <c r="AV457" s="46"/>
      <c r="AW457" s="46"/>
      <c r="AX457" s="46"/>
      <c r="AY457" s="46"/>
      <c r="AZ457" s="46"/>
      <c r="BA457" s="46"/>
      <c r="BB457" s="46"/>
      <c r="BC457" s="46"/>
      <c r="BD457" s="46"/>
      <c r="BE457" s="46"/>
      <c r="BF457" s="46"/>
      <c r="BG457" s="46"/>
      <c r="BH457" s="46"/>
      <c r="BI457" s="46"/>
      <c r="BJ457" s="46"/>
      <c r="BK457" s="46"/>
      <c r="BL457" s="46"/>
      <c r="BM457" s="46"/>
      <c r="BN457" s="46"/>
      <c r="BO457" s="46"/>
      <c r="BP457" s="46"/>
      <c r="BQ457" s="46"/>
      <c r="BR457" s="46"/>
      <c r="BS457" s="46"/>
      <c r="BT457" s="46"/>
      <c r="BU457" s="46"/>
      <c r="BV457" s="46"/>
      <c r="BW457" s="46"/>
      <c r="BX457" s="46"/>
      <c r="BY457" s="46"/>
      <c r="BZ457" s="46"/>
      <c r="CA457" s="46"/>
      <c r="CB457" s="46"/>
      <c r="CC457" s="46"/>
      <c r="CD457" s="46"/>
      <c r="CE457" s="46"/>
      <c r="CF457" s="46"/>
      <c r="CG457" s="46"/>
      <c r="CH457" s="46"/>
      <c r="CI457" s="46"/>
      <c r="CJ457" s="46"/>
      <c r="CK457" s="46"/>
      <c r="CL457" s="46"/>
      <c r="CM457" s="46"/>
      <c r="CN457" s="46"/>
      <c r="CO457" s="46"/>
      <c r="CP457" s="46"/>
      <c r="CQ457" s="46"/>
      <c r="CR457" s="46"/>
      <c r="CS457" s="46"/>
      <c r="CT457" s="46"/>
      <c r="CU457" s="46"/>
      <c r="CV457" s="46"/>
      <c r="CW457" s="46"/>
      <c r="CX457" s="46"/>
      <c r="CY457" s="46"/>
      <c r="CZ457" s="46"/>
      <c r="DA457" s="46"/>
      <c r="DB457" s="46"/>
      <c r="DC457" s="46"/>
      <c r="DD457" s="46"/>
      <c r="DE457" s="46"/>
      <c r="DF457" s="46"/>
      <c r="DG457" s="46"/>
      <c r="DH457" s="46"/>
      <c r="DI457" s="46"/>
      <c r="DJ457" s="46"/>
      <c r="DK457" s="46"/>
      <c r="DL457" s="46"/>
      <c r="DM457" s="46"/>
      <c r="DN457" s="46"/>
      <c r="DO457" s="46"/>
      <c r="DP457" s="46"/>
      <c r="DQ457" s="46"/>
      <c r="DR457" s="46"/>
      <c r="DS457" s="46"/>
      <c r="DT457" s="46"/>
      <c r="DU457" s="46"/>
      <c r="DV457" s="46"/>
      <c r="DW457" s="46"/>
      <c r="DX457" s="46"/>
      <c r="DY457" s="46"/>
      <c r="DZ457" s="46"/>
      <c r="EA457" s="46"/>
      <c r="EB457" s="46"/>
      <c r="EC457" s="46"/>
      <c r="ED457" s="46"/>
      <c r="EE457" s="46"/>
      <c r="EF457" s="46"/>
      <c r="EG457" s="46"/>
      <c r="EH457" s="46"/>
      <c r="EI457" s="46"/>
      <c r="EJ457" s="46"/>
      <c r="EK457" s="46"/>
      <c r="EL457" s="46"/>
      <c r="EM457" s="46"/>
      <c r="EN457" s="46"/>
      <c r="EO457" s="46"/>
      <c r="EP457" s="46"/>
      <c r="EQ457" s="46"/>
      <c r="ER457" s="46"/>
      <c r="ES457" s="46"/>
      <c r="ET457" s="46"/>
      <c r="EU457" s="46"/>
      <c r="EV457" s="46"/>
      <c r="EW457" s="46"/>
      <c r="EX457" s="46"/>
      <c r="EY457" s="46"/>
      <c r="EZ457" s="46"/>
      <c r="FA457" s="46"/>
      <c r="FB457" s="46"/>
      <c r="FC457" s="46"/>
      <c r="FD457" s="46"/>
      <c r="FE457" s="46"/>
      <c r="FF457" s="46"/>
      <c r="FG457" s="46"/>
      <c r="FH457" s="46"/>
      <c r="FI457" s="46"/>
      <c r="FJ457" s="46"/>
      <c r="FK457" s="46"/>
      <c r="FL457" s="46"/>
      <c r="FM457" s="46"/>
      <c r="FN457" s="46"/>
      <c r="FO457" s="46"/>
      <c r="FP457" s="46"/>
      <c r="FQ457" s="46"/>
      <c r="FR457" s="46"/>
      <c r="FS457" s="46"/>
      <c r="FT457" s="46"/>
      <c r="FU457" s="46"/>
      <c r="FV457" s="46"/>
      <c r="FW457" s="46"/>
      <c r="FX457" s="46"/>
      <c r="FY457" s="46"/>
      <c r="FZ457" s="46"/>
      <c r="GA457" s="46"/>
      <c r="GB457" s="46"/>
      <c r="GC457" s="46"/>
      <c r="GD457" s="46"/>
      <c r="GE457" s="46"/>
      <c r="GF457" s="46"/>
      <c r="GG457" s="46"/>
      <c r="GH457" s="46"/>
      <c r="GI457" s="46"/>
      <c r="GJ457" s="46"/>
      <c r="GK457" s="46"/>
      <c r="GL457" s="46"/>
      <c r="GM457" s="46"/>
      <c r="GN457" s="46"/>
      <c r="GO457" s="46"/>
      <c r="GP457" s="46"/>
      <c r="GQ457" s="46"/>
      <c r="GR457" s="46"/>
      <c r="GS457" s="46"/>
      <c r="GT457" s="46"/>
      <c r="GU457" s="46"/>
      <c r="GV457" s="46"/>
      <c r="GW457" s="46"/>
      <c r="GX457" s="46"/>
      <c r="GY457" s="46"/>
      <c r="GZ457" s="46"/>
      <c r="HA457" s="46"/>
      <c r="HB457" s="46"/>
      <c r="HC457" s="46"/>
      <c r="HD457" s="46"/>
      <c r="HE457" s="46"/>
      <c r="HF457" s="46"/>
      <c r="HG457" s="46"/>
      <c r="HH457" s="46"/>
      <c r="HI457" s="46"/>
      <c r="HJ457" s="46"/>
      <c r="HK457" s="46"/>
      <c r="HL457" s="46"/>
    </row>
    <row r="458" spans="1:220" s="119" customFormat="1" ht="28.5" customHeight="1" x14ac:dyDescent="0.45">
      <c r="A458" s="19"/>
      <c r="B458" s="21"/>
      <c r="C458" s="120"/>
      <c r="D458" s="19"/>
      <c r="E458" s="19"/>
      <c r="F458" s="19"/>
      <c r="G458" s="19"/>
      <c r="H458" s="19"/>
      <c r="I458" s="19"/>
      <c r="J458" s="68"/>
      <c r="K458" s="19"/>
      <c r="L458" s="19"/>
      <c r="N458" s="45"/>
      <c r="O458" s="46"/>
      <c r="P458" s="46"/>
      <c r="Q458" s="46"/>
      <c r="R458" s="46"/>
      <c r="S458" s="46"/>
      <c r="T458" s="46"/>
      <c r="U458" s="46"/>
      <c r="V458" s="46"/>
      <c r="W458" s="46"/>
      <c r="X458" s="46"/>
      <c r="Y458" s="46"/>
      <c r="Z458" s="46"/>
      <c r="AA458" s="46"/>
      <c r="AB458" s="46"/>
      <c r="AC458" s="46"/>
      <c r="AD458" s="46"/>
      <c r="AE458" s="46"/>
      <c r="AF458" s="46"/>
      <c r="AG458" s="46"/>
      <c r="AH458" s="46"/>
      <c r="AI458" s="46"/>
      <c r="AJ458" s="46"/>
      <c r="AK458" s="46"/>
      <c r="AL458" s="46"/>
      <c r="AM458" s="46"/>
      <c r="AN458" s="46"/>
      <c r="AO458" s="46"/>
      <c r="AP458" s="46"/>
      <c r="AQ458" s="46"/>
      <c r="AR458" s="46"/>
      <c r="AS458" s="46"/>
      <c r="AT458" s="46"/>
      <c r="AU458" s="46"/>
      <c r="AV458" s="46"/>
      <c r="AW458" s="46"/>
      <c r="AX458" s="46"/>
      <c r="AY458" s="46"/>
      <c r="AZ458" s="46"/>
      <c r="BA458" s="46"/>
      <c r="BB458" s="46"/>
      <c r="BC458" s="46"/>
      <c r="BD458" s="46"/>
      <c r="BE458" s="46"/>
      <c r="BF458" s="46"/>
      <c r="BG458" s="46"/>
      <c r="BH458" s="46"/>
      <c r="BI458" s="46"/>
      <c r="BJ458" s="46"/>
      <c r="BK458" s="46"/>
      <c r="BL458" s="46"/>
      <c r="BM458" s="46"/>
      <c r="BN458" s="46"/>
      <c r="BO458" s="46"/>
      <c r="BP458" s="46"/>
      <c r="BQ458" s="46"/>
      <c r="BR458" s="46"/>
      <c r="BS458" s="46"/>
      <c r="BT458" s="46"/>
      <c r="BU458" s="46"/>
      <c r="BV458" s="46"/>
      <c r="BW458" s="46"/>
      <c r="BX458" s="46"/>
      <c r="BY458" s="46"/>
      <c r="BZ458" s="46"/>
      <c r="CA458" s="46"/>
      <c r="CB458" s="46"/>
      <c r="CC458" s="46"/>
      <c r="CD458" s="46"/>
      <c r="CE458" s="46"/>
      <c r="CF458" s="46"/>
      <c r="CG458" s="46"/>
      <c r="CH458" s="46"/>
      <c r="CI458" s="46"/>
      <c r="CJ458" s="46"/>
      <c r="CK458" s="46"/>
      <c r="CL458" s="46"/>
      <c r="CM458" s="46"/>
      <c r="CN458" s="46"/>
      <c r="CO458" s="46"/>
      <c r="CP458" s="46"/>
      <c r="CQ458" s="46"/>
      <c r="CR458" s="46"/>
      <c r="CS458" s="46"/>
      <c r="CT458" s="46"/>
      <c r="CU458" s="46"/>
      <c r="CV458" s="46"/>
      <c r="CW458" s="46"/>
      <c r="CX458" s="46"/>
      <c r="CY458" s="46"/>
      <c r="CZ458" s="46"/>
      <c r="DA458" s="46"/>
      <c r="DB458" s="46"/>
      <c r="DC458" s="46"/>
      <c r="DD458" s="46"/>
      <c r="DE458" s="46"/>
      <c r="DF458" s="46"/>
      <c r="DG458" s="46"/>
      <c r="DH458" s="46"/>
      <c r="DI458" s="46"/>
      <c r="DJ458" s="46"/>
      <c r="DK458" s="46"/>
      <c r="DL458" s="46"/>
      <c r="DM458" s="46"/>
      <c r="DN458" s="46"/>
      <c r="DO458" s="46"/>
      <c r="DP458" s="46"/>
      <c r="DQ458" s="46"/>
      <c r="DR458" s="46"/>
      <c r="DS458" s="46"/>
      <c r="DT458" s="46"/>
      <c r="DU458" s="46"/>
      <c r="DV458" s="46"/>
      <c r="DW458" s="46"/>
      <c r="DX458" s="46"/>
      <c r="DY458" s="46"/>
      <c r="DZ458" s="46"/>
      <c r="EA458" s="46"/>
      <c r="EB458" s="46"/>
      <c r="EC458" s="46"/>
      <c r="ED458" s="46"/>
      <c r="EE458" s="46"/>
      <c r="EF458" s="46"/>
      <c r="EG458" s="46"/>
      <c r="EH458" s="46"/>
      <c r="EI458" s="46"/>
      <c r="EJ458" s="46"/>
      <c r="EK458" s="46"/>
      <c r="EL458" s="46"/>
      <c r="EM458" s="46"/>
      <c r="EN458" s="46"/>
      <c r="EO458" s="46"/>
      <c r="EP458" s="46"/>
      <c r="EQ458" s="46"/>
      <c r="ER458" s="46"/>
      <c r="ES458" s="46"/>
      <c r="ET458" s="46"/>
      <c r="EU458" s="46"/>
      <c r="EV458" s="46"/>
      <c r="EW458" s="46"/>
      <c r="EX458" s="46"/>
      <c r="EY458" s="46"/>
      <c r="EZ458" s="46"/>
      <c r="FA458" s="46"/>
      <c r="FB458" s="46"/>
      <c r="FC458" s="46"/>
      <c r="FD458" s="46"/>
      <c r="FE458" s="46"/>
      <c r="FF458" s="46"/>
      <c r="FG458" s="46"/>
      <c r="FH458" s="46"/>
      <c r="FI458" s="46"/>
      <c r="FJ458" s="46"/>
      <c r="FK458" s="46"/>
      <c r="FL458" s="46"/>
      <c r="FM458" s="46"/>
      <c r="FN458" s="46"/>
      <c r="FO458" s="46"/>
      <c r="FP458" s="46"/>
      <c r="FQ458" s="46"/>
      <c r="FR458" s="46"/>
      <c r="FS458" s="46"/>
      <c r="FT458" s="46"/>
      <c r="FU458" s="46"/>
      <c r="FV458" s="46"/>
      <c r="FW458" s="46"/>
      <c r="FX458" s="46"/>
      <c r="FY458" s="46"/>
      <c r="FZ458" s="46"/>
      <c r="GA458" s="46"/>
      <c r="GB458" s="46"/>
      <c r="GC458" s="46"/>
      <c r="GD458" s="46"/>
      <c r="GE458" s="46"/>
      <c r="GF458" s="46"/>
      <c r="GG458" s="46"/>
      <c r="GH458" s="46"/>
      <c r="GI458" s="46"/>
      <c r="GJ458" s="46"/>
      <c r="GK458" s="46"/>
      <c r="GL458" s="46"/>
      <c r="GM458" s="46"/>
      <c r="GN458" s="46"/>
      <c r="GO458" s="46"/>
      <c r="GP458" s="46"/>
      <c r="GQ458" s="46"/>
      <c r="GR458" s="46"/>
      <c r="GS458" s="46"/>
      <c r="GT458" s="46"/>
      <c r="GU458" s="46"/>
      <c r="GV458" s="46"/>
      <c r="GW458" s="46"/>
      <c r="GX458" s="46"/>
      <c r="GY458" s="46"/>
      <c r="GZ458" s="46"/>
      <c r="HA458" s="46"/>
      <c r="HB458" s="46"/>
      <c r="HC458" s="46"/>
      <c r="HD458" s="46"/>
      <c r="HE458" s="46"/>
      <c r="HF458" s="46"/>
      <c r="HG458" s="46"/>
      <c r="HH458" s="46"/>
      <c r="HI458" s="46"/>
      <c r="HJ458" s="46"/>
      <c r="HK458" s="46"/>
      <c r="HL458" s="46"/>
    </row>
    <row r="459" spans="1:220" s="119" customFormat="1" ht="28.5" customHeight="1" x14ac:dyDescent="0.45">
      <c r="A459" s="19"/>
      <c r="B459" s="21"/>
      <c r="C459" s="120"/>
      <c r="D459" s="19"/>
      <c r="E459" s="19"/>
      <c r="F459" s="19"/>
      <c r="G459" s="19"/>
      <c r="H459" s="19"/>
      <c r="I459" s="19"/>
      <c r="J459" s="68"/>
      <c r="K459" s="19"/>
      <c r="L459" s="19"/>
      <c r="N459" s="45"/>
      <c r="O459" s="46"/>
      <c r="P459" s="46"/>
      <c r="Q459" s="46"/>
      <c r="R459" s="46"/>
      <c r="S459" s="46"/>
      <c r="T459" s="46"/>
      <c r="U459" s="46"/>
      <c r="V459" s="46"/>
      <c r="W459" s="46"/>
      <c r="X459" s="46"/>
      <c r="Y459" s="46"/>
      <c r="Z459" s="46"/>
      <c r="AA459" s="46"/>
      <c r="AB459" s="46"/>
      <c r="AC459" s="46"/>
      <c r="AD459" s="46"/>
      <c r="AE459" s="46"/>
      <c r="AF459" s="46"/>
      <c r="AG459" s="46"/>
      <c r="AH459" s="46"/>
      <c r="AI459" s="46"/>
      <c r="AJ459" s="46"/>
      <c r="AK459" s="46"/>
      <c r="AL459" s="46"/>
      <c r="AM459" s="46"/>
      <c r="AN459" s="46"/>
      <c r="AO459" s="46"/>
      <c r="AP459" s="46"/>
      <c r="AQ459" s="46"/>
      <c r="AR459" s="46"/>
      <c r="AS459" s="46"/>
      <c r="AT459" s="46"/>
      <c r="AU459" s="46"/>
      <c r="AV459" s="46"/>
      <c r="AW459" s="46"/>
      <c r="AX459" s="46"/>
      <c r="AY459" s="46"/>
      <c r="AZ459" s="46"/>
      <c r="BA459" s="46"/>
      <c r="BB459" s="46"/>
      <c r="BC459" s="46"/>
      <c r="BD459" s="46"/>
      <c r="BE459" s="46"/>
      <c r="BF459" s="46"/>
      <c r="BG459" s="46"/>
      <c r="BH459" s="46"/>
      <c r="BI459" s="46"/>
      <c r="BJ459" s="46"/>
      <c r="BK459" s="46"/>
      <c r="BL459" s="46"/>
      <c r="BM459" s="46"/>
      <c r="BN459" s="46"/>
      <c r="BO459" s="46"/>
      <c r="BP459" s="46"/>
      <c r="BQ459" s="46"/>
      <c r="BR459" s="46"/>
      <c r="BS459" s="46"/>
      <c r="BT459" s="46"/>
      <c r="BU459" s="46"/>
      <c r="BV459" s="46"/>
      <c r="BW459" s="46"/>
      <c r="BX459" s="46"/>
      <c r="BY459" s="46"/>
      <c r="BZ459" s="46"/>
      <c r="CA459" s="46"/>
      <c r="CB459" s="46"/>
      <c r="CC459" s="46"/>
      <c r="CD459" s="46"/>
      <c r="CE459" s="46"/>
      <c r="CF459" s="46"/>
      <c r="CG459" s="46"/>
      <c r="CH459" s="46"/>
      <c r="CI459" s="46"/>
      <c r="CJ459" s="46"/>
      <c r="CK459" s="46"/>
      <c r="CL459" s="46"/>
      <c r="CM459" s="46"/>
      <c r="CN459" s="46"/>
      <c r="CO459" s="46"/>
      <c r="CP459" s="46"/>
      <c r="CQ459" s="46"/>
      <c r="CR459" s="46"/>
      <c r="CS459" s="46"/>
      <c r="CT459" s="46"/>
      <c r="CU459" s="46"/>
      <c r="CV459" s="46"/>
      <c r="CW459" s="46"/>
      <c r="CX459" s="46"/>
      <c r="CY459" s="46"/>
      <c r="CZ459" s="46"/>
      <c r="DA459" s="46"/>
      <c r="DB459" s="46"/>
      <c r="DC459" s="46"/>
      <c r="DD459" s="46"/>
      <c r="DE459" s="46"/>
      <c r="DF459" s="46"/>
      <c r="DG459" s="46"/>
      <c r="DH459" s="46"/>
      <c r="DI459" s="46"/>
      <c r="DJ459" s="46"/>
      <c r="DK459" s="46"/>
      <c r="DL459" s="46"/>
      <c r="DM459" s="46"/>
      <c r="DN459" s="46"/>
      <c r="DO459" s="46"/>
      <c r="DP459" s="46"/>
      <c r="DQ459" s="46"/>
      <c r="DR459" s="46"/>
      <c r="DS459" s="46"/>
      <c r="DT459" s="46"/>
      <c r="DU459" s="46"/>
      <c r="DV459" s="46"/>
      <c r="DW459" s="46"/>
      <c r="DX459" s="46"/>
      <c r="DY459" s="46"/>
      <c r="DZ459" s="46"/>
      <c r="EA459" s="46"/>
      <c r="EB459" s="46"/>
      <c r="EC459" s="46"/>
      <c r="ED459" s="46"/>
      <c r="EE459" s="46"/>
      <c r="EF459" s="46"/>
      <c r="EG459" s="46"/>
      <c r="EH459" s="46"/>
      <c r="EI459" s="46"/>
      <c r="EJ459" s="46"/>
      <c r="EK459" s="46"/>
      <c r="EL459" s="46"/>
      <c r="EM459" s="46"/>
      <c r="EN459" s="46"/>
      <c r="EO459" s="46"/>
      <c r="EP459" s="46"/>
      <c r="EQ459" s="46"/>
      <c r="ER459" s="46"/>
      <c r="ES459" s="46"/>
      <c r="ET459" s="46"/>
      <c r="EU459" s="46"/>
      <c r="EV459" s="46"/>
      <c r="EW459" s="46"/>
      <c r="EX459" s="46"/>
      <c r="EY459" s="46"/>
      <c r="EZ459" s="46"/>
      <c r="FA459" s="46"/>
      <c r="FB459" s="46"/>
      <c r="FC459" s="46"/>
      <c r="FD459" s="46"/>
      <c r="FE459" s="46"/>
      <c r="FF459" s="46"/>
      <c r="FG459" s="46"/>
      <c r="FH459" s="46"/>
      <c r="FI459" s="46"/>
      <c r="FJ459" s="46"/>
      <c r="FK459" s="46"/>
      <c r="FL459" s="46"/>
      <c r="FM459" s="46"/>
      <c r="FN459" s="46"/>
      <c r="FO459" s="46"/>
      <c r="FP459" s="46"/>
      <c r="FQ459" s="46"/>
      <c r="FR459" s="46"/>
      <c r="FS459" s="46"/>
      <c r="FT459" s="46"/>
      <c r="FU459" s="46"/>
      <c r="FV459" s="46"/>
      <c r="FW459" s="46"/>
      <c r="FX459" s="46"/>
      <c r="FY459" s="46"/>
      <c r="FZ459" s="46"/>
      <c r="GA459" s="46"/>
      <c r="GB459" s="46"/>
      <c r="GC459" s="46"/>
      <c r="GD459" s="46"/>
      <c r="GE459" s="46"/>
      <c r="GF459" s="46"/>
      <c r="GG459" s="46"/>
      <c r="GH459" s="46"/>
      <c r="GI459" s="46"/>
      <c r="GJ459" s="46"/>
      <c r="GK459" s="46"/>
      <c r="GL459" s="46"/>
      <c r="GM459" s="46"/>
      <c r="GN459" s="46"/>
      <c r="GO459" s="46"/>
      <c r="GP459" s="46"/>
      <c r="GQ459" s="46"/>
      <c r="GR459" s="46"/>
      <c r="GS459" s="46"/>
      <c r="GT459" s="46"/>
      <c r="GU459" s="46"/>
      <c r="GV459" s="46"/>
      <c r="GW459" s="46"/>
      <c r="GX459" s="46"/>
      <c r="GY459" s="46"/>
      <c r="GZ459" s="46"/>
      <c r="HA459" s="46"/>
      <c r="HB459" s="46"/>
      <c r="HC459" s="46"/>
      <c r="HD459" s="46"/>
      <c r="HE459" s="46"/>
      <c r="HF459" s="46"/>
      <c r="HG459" s="46"/>
      <c r="HH459" s="46"/>
      <c r="HI459" s="46"/>
      <c r="HJ459" s="46"/>
      <c r="HK459" s="46"/>
      <c r="HL459" s="46"/>
    </row>
    <row r="460" spans="1:220" s="119" customFormat="1" ht="28.5" customHeight="1" x14ac:dyDescent="0.45">
      <c r="A460" s="19"/>
      <c r="B460" s="21"/>
      <c r="C460" s="120"/>
      <c r="D460" s="19"/>
      <c r="E460" s="19"/>
      <c r="F460" s="19"/>
      <c r="G460" s="19"/>
      <c r="H460" s="19"/>
      <c r="I460" s="19"/>
      <c r="J460" s="68"/>
      <c r="K460" s="19"/>
      <c r="L460" s="19"/>
      <c r="N460" s="45"/>
      <c r="O460" s="46"/>
      <c r="P460" s="46"/>
      <c r="Q460" s="46"/>
      <c r="R460" s="46"/>
      <c r="S460" s="46"/>
      <c r="T460" s="46"/>
      <c r="U460" s="46"/>
      <c r="V460" s="46"/>
      <c r="W460" s="46"/>
      <c r="X460" s="46"/>
      <c r="Y460" s="46"/>
      <c r="Z460" s="46"/>
      <c r="AA460" s="46"/>
      <c r="AB460" s="46"/>
      <c r="AC460" s="46"/>
      <c r="AD460" s="46"/>
      <c r="AE460" s="46"/>
      <c r="AF460" s="46"/>
      <c r="AG460" s="46"/>
      <c r="AH460" s="46"/>
      <c r="AI460" s="46"/>
      <c r="AJ460" s="46"/>
      <c r="AK460" s="46"/>
      <c r="AL460" s="46"/>
      <c r="AM460" s="46"/>
      <c r="AN460" s="46"/>
      <c r="AO460" s="46"/>
      <c r="AP460" s="46"/>
      <c r="AQ460" s="46"/>
      <c r="AR460" s="46"/>
      <c r="AS460" s="46"/>
      <c r="AT460" s="46"/>
      <c r="AU460" s="46"/>
      <c r="AV460" s="46"/>
      <c r="AW460" s="46"/>
      <c r="AX460" s="46"/>
      <c r="AY460" s="46"/>
      <c r="AZ460" s="46"/>
      <c r="BA460" s="46"/>
      <c r="BB460" s="46"/>
      <c r="BC460" s="46"/>
      <c r="BD460" s="46"/>
      <c r="BE460" s="46"/>
      <c r="BF460" s="46"/>
      <c r="BG460" s="46"/>
      <c r="BH460" s="46"/>
      <c r="BI460" s="46"/>
      <c r="BJ460" s="46"/>
      <c r="BK460" s="46"/>
      <c r="BL460" s="46"/>
      <c r="BM460" s="46"/>
      <c r="BN460" s="46"/>
      <c r="BO460" s="46"/>
      <c r="BP460" s="46"/>
      <c r="BQ460" s="46"/>
      <c r="BR460" s="46"/>
      <c r="BS460" s="46"/>
      <c r="BT460" s="46"/>
      <c r="BU460" s="46"/>
      <c r="BV460" s="46"/>
      <c r="BW460" s="46"/>
      <c r="BX460" s="46"/>
      <c r="BY460" s="46"/>
      <c r="BZ460" s="46"/>
      <c r="CA460" s="46"/>
      <c r="CB460" s="46"/>
      <c r="CC460" s="46"/>
      <c r="CD460" s="46"/>
      <c r="CE460" s="46"/>
      <c r="CF460" s="46"/>
      <c r="CG460" s="46"/>
      <c r="CH460" s="46"/>
      <c r="CI460" s="46"/>
      <c r="CJ460" s="46"/>
      <c r="CK460" s="46"/>
      <c r="CL460" s="46"/>
      <c r="CM460" s="46"/>
      <c r="CN460" s="46"/>
      <c r="CO460" s="46"/>
      <c r="CP460" s="46"/>
      <c r="CQ460" s="46"/>
      <c r="CR460" s="46"/>
      <c r="CS460" s="46"/>
      <c r="CT460" s="46"/>
      <c r="CU460" s="46"/>
      <c r="CV460" s="46"/>
      <c r="CW460" s="46"/>
      <c r="CX460" s="46"/>
      <c r="CY460" s="46"/>
      <c r="CZ460" s="46"/>
      <c r="DA460" s="46"/>
      <c r="DB460" s="46"/>
      <c r="DC460" s="46"/>
      <c r="DD460" s="46"/>
      <c r="DE460" s="46"/>
      <c r="DF460" s="46"/>
      <c r="DG460" s="46"/>
      <c r="DH460" s="46"/>
      <c r="DI460" s="46"/>
      <c r="DJ460" s="46"/>
      <c r="DK460" s="46"/>
      <c r="DL460" s="46"/>
      <c r="DM460" s="46"/>
      <c r="DN460" s="46"/>
      <c r="DO460" s="46"/>
      <c r="DP460" s="46"/>
      <c r="DQ460" s="46"/>
      <c r="DR460" s="46"/>
      <c r="DS460" s="46"/>
      <c r="DT460" s="46"/>
      <c r="DU460" s="46"/>
      <c r="DV460" s="46"/>
      <c r="DW460" s="46"/>
      <c r="DX460" s="46"/>
      <c r="DY460" s="46"/>
      <c r="DZ460" s="46"/>
      <c r="EA460" s="46"/>
      <c r="EB460" s="46"/>
      <c r="EC460" s="46"/>
      <c r="ED460" s="46"/>
      <c r="EE460" s="46"/>
      <c r="EF460" s="46"/>
      <c r="EG460" s="46"/>
      <c r="EH460" s="46"/>
      <c r="EI460" s="46"/>
      <c r="EJ460" s="46"/>
      <c r="EK460" s="46"/>
      <c r="EL460" s="46"/>
      <c r="EM460" s="46"/>
      <c r="EN460" s="46"/>
      <c r="EO460" s="46"/>
      <c r="EP460" s="46"/>
      <c r="EQ460" s="46"/>
      <c r="ER460" s="46"/>
      <c r="ES460" s="46"/>
      <c r="ET460" s="46"/>
      <c r="EU460" s="46"/>
      <c r="EV460" s="46"/>
      <c r="EW460" s="46"/>
      <c r="EX460" s="46"/>
      <c r="EY460" s="46"/>
      <c r="EZ460" s="46"/>
      <c r="FA460" s="46"/>
      <c r="FB460" s="46"/>
      <c r="FC460" s="46"/>
      <c r="FD460" s="46"/>
      <c r="FE460" s="46"/>
      <c r="FF460" s="46"/>
      <c r="FG460" s="46"/>
      <c r="FH460" s="46"/>
      <c r="FI460" s="46"/>
      <c r="FJ460" s="46"/>
      <c r="FK460" s="46"/>
      <c r="FL460" s="46"/>
      <c r="FM460" s="46"/>
      <c r="FN460" s="46"/>
      <c r="FO460" s="46"/>
      <c r="FP460" s="46"/>
      <c r="FQ460" s="46"/>
      <c r="FR460" s="46"/>
      <c r="FS460" s="46"/>
      <c r="FT460" s="46"/>
      <c r="FU460" s="46"/>
      <c r="FV460" s="46"/>
      <c r="FW460" s="46"/>
      <c r="FX460" s="46"/>
      <c r="FY460" s="46"/>
      <c r="FZ460" s="46"/>
      <c r="GA460" s="46"/>
      <c r="GB460" s="46"/>
      <c r="GC460" s="46"/>
      <c r="GD460" s="46"/>
      <c r="GE460" s="46"/>
      <c r="GF460" s="46"/>
      <c r="GG460" s="46"/>
      <c r="GH460" s="46"/>
      <c r="GI460" s="46"/>
      <c r="GJ460" s="46"/>
      <c r="GK460" s="46"/>
      <c r="GL460" s="46"/>
      <c r="GM460" s="46"/>
      <c r="GN460" s="46"/>
      <c r="GO460" s="46"/>
      <c r="GP460" s="46"/>
      <c r="GQ460" s="46"/>
      <c r="GR460" s="46"/>
      <c r="GS460" s="46"/>
      <c r="GT460" s="46"/>
      <c r="GU460" s="46"/>
      <c r="GV460" s="46"/>
      <c r="GW460" s="46"/>
      <c r="GX460" s="46"/>
      <c r="GY460" s="46"/>
      <c r="GZ460" s="46"/>
      <c r="HA460" s="46"/>
      <c r="HB460" s="46"/>
      <c r="HC460" s="46"/>
      <c r="HD460" s="46"/>
      <c r="HE460" s="46"/>
      <c r="HF460" s="46"/>
      <c r="HG460" s="46"/>
      <c r="HH460" s="46"/>
      <c r="HI460" s="46"/>
      <c r="HJ460" s="46"/>
      <c r="HK460" s="46"/>
      <c r="HL460" s="46"/>
    </row>
    <row r="461" spans="1:220" s="119" customFormat="1" ht="28.5" customHeight="1" x14ac:dyDescent="0.45">
      <c r="A461" s="19"/>
      <c r="B461" s="21"/>
      <c r="C461" s="120"/>
      <c r="D461" s="19"/>
      <c r="E461" s="19"/>
      <c r="F461" s="19"/>
      <c r="G461" s="19"/>
      <c r="H461" s="19"/>
      <c r="I461" s="19"/>
      <c r="J461" s="68"/>
      <c r="K461" s="19"/>
      <c r="L461" s="19"/>
      <c r="N461" s="45"/>
      <c r="O461" s="46"/>
      <c r="P461" s="46"/>
      <c r="Q461" s="46"/>
      <c r="R461" s="46"/>
      <c r="S461" s="46"/>
      <c r="T461" s="46"/>
      <c r="U461" s="46"/>
      <c r="V461" s="46"/>
      <c r="W461" s="46"/>
      <c r="X461" s="46"/>
      <c r="Y461" s="46"/>
      <c r="Z461" s="46"/>
      <c r="AA461" s="46"/>
      <c r="AB461" s="46"/>
      <c r="AC461" s="46"/>
      <c r="AD461" s="46"/>
      <c r="AE461" s="46"/>
      <c r="AF461" s="46"/>
      <c r="AG461" s="46"/>
      <c r="AH461" s="46"/>
      <c r="AI461" s="46"/>
      <c r="AJ461" s="46"/>
      <c r="AK461" s="46"/>
      <c r="AL461" s="46"/>
      <c r="AM461" s="46"/>
      <c r="AN461" s="46"/>
      <c r="AO461" s="46"/>
      <c r="AP461" s="46"/>
      <c r="AQ461" s="46"/>
      <c r="AR461" s="46"/>
      <c r="AS461" s="46"/>
      <c r="AT461" s="46"/>
      <c r="AU461" s="46"/>
      <c r="AV461" s="46"/>
      <c r="AW461" s="46"/>
      <c r="AX461" s="46"/>
      <c r="AY461" s="46"/>
      <c r="AZ461" s="46"/>
      <c r="BA461" s="46"/>
      <c r="BB461" s="46"/>
      <c r="BC461" s="46"/>
      <c r="BD461" s="46"/>
      <c r="BE461" s="46"/>
      <c r="BF461" s="46"/>
      <c r="BG461" s="46"/>
      <c r="BH461" s="46"/>
      <c r="BI461" s="46"/>
      <c r="BJ461" s="46"/>
      <c r="BK461" s="46"/>
      <c r="BL461" s="46"/>
      <c r="BM461" s="46"/>
      <c r="BN461" s="46"/>
      <c r="BO461" s="46"/>
      <c r="BP461" s="46"/>
      <c r="BQ461" s="46"/>
      <c r="BR461" s="46"/>
      <c r="BS461" s="46"/>
      <c r="BT461" s="46"/>
      <c r="BU461" s="46"/>
      <c r="BV461" s="46"/>
      <c r="BW461" s="46"/>
      <c r="BX461" s="46"/>
      <c r="BY461" s="46"/>
      <c r="BZ461" s="46"/>
      <c r="CA461" s="46"/>
      <c r="CB461" s="46"/>
      <c r="CC461" s="46"/>
      <c r="CD461" s="46"/>
      <c r="CE461" s="46"/>
      <c r="CF461" s="46"/>
      <c r="CG461" s="46"/>
      <c r="CH461" s="46"/>
      <c r="CI461" s="46"/>
      <c r="CJ461" s="46"/>
      <c r="CK461" s="46"/>
      <c r="CL461" s="46"/>
      <c r="CM461" s="46"/>
      <c r="CN461" s="46"/>
      <c r="CO461" s="46"/>
      <c r="CP461" s="46"/>
      <c r="CQ461" s="46"/>
      <c r="CR461" s="46"/>
      <c r="CS461" s="46"/>
      <c r="CT461" s="46"/>
      <c r="CU461" s="46"/>
      <c r="CV461" s="46"/>
      <c r="CW461" s="46"/>
      <c r="CX461" s="46"/>
      <c r="CY461" s="46"/>
      <c r="CZ461" s="46"/>
      <c r="DA461" s="46"/>
      <c r="DB461" s="46"/>
      <c r="DC461" s="46"/>
      <c r="DD461" s="46"/>
      <c r="DE461" s="46"/>
      <c r="DF461" s="46"/>
      <c r="DG461" s="46"/>
      <c r="DH461" s="46"/>
      <c r="DI461" s="46"/>
      <c r="DJ461" s="46"/>
      <c r="DK461" s="46"/>
      <c r="DL461" s="46"/>
      <c r="DM461" s="46"/>
      <c r="DN461" s="46"/>
      <c r="DO461" s="46"/>
      <c r="DP461" s="46"/>
      <c r="DQ461" s="46"/>
      <c r="DR461" s="46"/>
      <c r="DS461" s="46"/>
      <c r="DT461" s="46"/>
      <c r="DU461" s="46"/>
      <c r="DV461" s="46"/>
      <c r="DW461" s="46"/>
      <c r="DX461" s="46"/>
      <c r="DY461" s="46"/>
      <c r="DZ461" s="46"/>
      <c r="EA461" s="46"/>
      <c r="EB461" s="46"/>
      <c r="EC461" s="46"/>
      <c r="ED461" s="46"/>
      <c r="EE461" s="46"/>
      <c r="EF461" s="46"/>
      <c r="EG461" s="46"/>
      <c r="EH461" s="46"/>
      <c r="EI461" s="46"/>
      <c r="EJ461" s="46"/>
      <c r="EK461" s="46"/>
      <c r="EL461" s="46"/>
      <c r="EM461" s="46"/>
      <c r="EN461" s="46"/>
      <c r="EO461" s="46"/>
      <c r="EP461" s="46"/>
      <c r="EQ461" s="46"/>
      <c r="ER461" s="46"/>
      <c r="ES461" s="46"/>
      <c r="ET461" s="46"/>
      <c r="EU461" s="46"/>
      <c r="EV461" s="46"/>
      <c r="EW461" s="46"/>
      <c r="EX461" s="46"/>
      <c r="EY461" s="46"/>
      <c r="EZ461" s="46"/>
      <c r="FA461" s="46"/>
      <c r="FB461" s="46"/>
      <c r="FC461" s="46"/>
      <c r="FD461" s="46"/>
      <c r="FE461" s="46"/>
      <c r="FF461" s="46"/>
      <c r="FG461" s="46"/>
      <c r="FH461" s="46"/>
      <c r="FI461" s="46"/>
      <c r="FJ461" s="46"/>
      <c r="FK461" s="46"/>
      <c r="FL461" s="46"/>
      <c r="FM461" s="46"/>
      <c r="FN461" s="46"/>
      <c r="FO461" s="46"/>
      <c r="FP461" s="46"/>
      <c r="FQ461" s="46"/>
      <c r="FR461" s="46"/>
      <c r="FS461" s="46"/>
      <c r="FT461" s="46"/>
      <c r="FU461" s="46"/>
      <c r="FV461" s="46"/>
      <c r="FW461" s="46"/>
      <c r="FX461" s="46"/>
      <c r="FY461" s="46"/>
      <c r="FZ461" s="46"/>
      <c r="GA461" s="46"/>
      <c r="GB461" s="46"/>
      <c r="GC461" s="46"/>
      <c r="GD461" s="46"/>
      <c r="GE461" s="46"/>
      <c r="GF461" s="46"/>
      <c r="GG461" s="46"/>
      <c r="GH461" s="46"/>
      <c r="GI461" s="46"/>
      <c r="GJ461" s="46"/>
      <c r="GK461" s="46"/>
      <c r="GL461" s="46"/>
      <c r="GM461" s="46"/>
      <c r="GN461" s="46"/>
      <c r="GO461" s="46"/>
      <c r="GP461" s="46"/>
      <c r="GQ461" s="46"/>
      <c r="GR461" s="46"/>
      <c r="GS461" s="46"/>
      <c r="GT461" s="46"/>
      <c r="GU461" s="46"/>
      <c r="GV461" s="46"/>
      <c r="GW461" s="46"/>
      <c r="GX461" s="46"/>
      <c r="GY461" s="46"/>
      <c r="GZ461" s="46"/>
      <c r="HA461" s="46"/>
      <c r="HB461" s="46"/>
      <c r="HC461" s="46"/>
      <c r="HD461" s="46"/>
      <c r="HE461" s="46"/>
      <c r="HF461" s="46"/>
      <c r="HG461" s="46"/>
      <c r="HH461" s="46"/>
      <c r="HI461" s="46"/>
      <c r="HJ461" s="46"/>
      <c r="HK461" s="46"/>
      <c r="HL461" s="46"/>
    </row>
    <row r="462" spans="1:220" s="119" customFormat="1" ht="28.5" customHeight="1" x14ac:dyDescent="0.45">
      <c r="A462" s="19"/>
      <c r="B462" s="21"/>
      <c r="C462" s="120"/>
      <c r="D462" s="19"/>
      <c r="E462" s="19"/>
      <c r="F462" s="19"/>
      <c r="G462" s="19"/>
      <c r="H462" s="19"/>
      <c r="I462" s="19"/>
      <c r="J462" s="68"/>
      <c r="K462" s="19"/>
      <c r="L462" s="19"/>
      <c r="N462" s="45"/>
      <c r="O462" s="46"/>
      <c r="P462" s="46"/>
      <c r="Q462" s="46"/>
      <c r="R462" s="46"/>
      <c r="S462" s="46"/>
      <c r="T462" s="46"/>
      <c r="U462" s="46"/>
      <c r="V462" s="46"/>
      <c r="W462" s="46"/>
      <c r="X462" s="46"/>
      <c r="Y462" s="46"/>
      <c r="Z462" s="46"/>
      <c r="AA462" s="46"/>
      <c r="AB462" s="46"/>
      <c r="AC462" s="46"/>
      <c r="AD462" s="46"/>
      <c r="AE462" s="46"/>
      <c r="AF462" s="46"/>
      <c r="AG462" s="46"/>
      <c r="AH462" s="46"/>
      <c r="AI462" s="46"/>
      <c r="AJ462" s="46"/>
      <c r="AK462" s="46"/>
      <c r="AL462" s="46"/>
      <c r="AM462" s="46"/>
      <c r="AN462" s="46"/>
      <c r="AO462" s="46"/>
      <c r="AP462" s="46"/>
      <c r="AQ462" s="46"/>
      <c r="AR462" s="46"/>
      <c r="AS462" s="46"/>
      <c r="AT462" s="46"/>
      <c r="AU462" s="46"/>
      <c r="AV462" s="46"/>
      <c r="AW462" s="46"/>
      <c r="AX462" s="46"/>
      <c r="AY462" s="46"/>
      <c r="AZ462" s="46"/>
      <c r="BA462" s="46"/>
      <c r="BB462" s="46"/>
      <c r="BC462" s="46"/>
      <c r="BD462" s="46"/>
      <c r="BE462" s="46"/>
      <c r="BF462" s="46"/>
      <c r="BG462" s="46"/>
      <c r="BH462" s="46"/>
      <c r="BI462" s="46"/>
      <c r="BJ462" s="46"/>
      <c r="BK462" s="46"/>
      <c r="BL462" s="46"/>
      <c r="BM462" s="46"/>
      <c r="BN462" s="46"/>
      <c r="BO462" s="46"/>
      <c r="BP462" s="46"/>
      <c r="BQ462" s="46"/>
      <c r="BR462" s="46"/>
      <c r="BS462" s="46"/>
      <c r="BT462" s="46"/>
      <c r="BU462" s="46"/>
      <c r="BV462" s="46"/>
      <c r="BW462" s="46"/>
      <c r="BX462" s="46"/>
      <c r="BY462" s="46"/>
      <c r="BZ462" s="46"/>
      <c r="CA462" s="46"/>
      <c r="CB462" s="46"/>
      <c r="CC462" s="46"/>
      <c r="CD462" s="46"/>
      <c r="CE462" s="46"/>
      <c r="CF462" s="46"/>
      <c r="CG462" s="46"/>
      <c r="CH462" s="46"/>
      <c r="CI462" s="46"/>
      <c r="CJ462" s="46"/>
      <c r="CK462" s="46"/>
      <c r="CL462" s="46"/>
      <c r="CM462" s="46"/>
      <c r="CN462" s="46"/>
      <c r="CO462" s="46"/>
      <c r="CP462" s="46"/>
      <c r="CQ462" s="46"/>
      <c r="CR462" s="46"/>
      <c r="CS462" s="46"/>
      <c r="CT462" s="46"/>
      <c r="CU462" s="46"/>
      <c r="CV462" s="46"/>
      <c r="CW462" s="46"/>
      <c r="CX462" s="46"/>
      <c r="CY462" s="46"/>
      <c r="CZ462" s="46"/>
      <c r="DA462" s="46"/>
      <c r="DB462" s="46"/>
      <c r="DC462" s="46"/>
      <c r="DD462" s="46"/>
      <c r="DE462" s="46"/>
      <c r="DF462" s="46"/>
      <c r="DG462" s="46"/>
      <c r="DH462" s="46"/>
      <c r="DI462" s="46"/>
      <c r="DJ462" s="46"/>
      <c r="DK462" s="46"/>
      <c r="DL462" s="46"/>
      <c r="DM462" s="46"/>
      <c r="DN462" s="46"/>
      <c r="DO462" s="46"/>
      <c r="DP462" s="46"/>
      <c r="DQ462" s="46"/>
      <c r="DR462" s="46"/>
      <c r="DS462" s="46"/>
      <c r="DT462" s="46"/>
      <c r="DU462" s="46"/>
      <c r="DV462" s="46"/>
      <c r="DW462" s="46"/>
      <c r="DX462" s="46"/>
      <c r="DY462" s="46"/>
      <c r="DZ462" s="46"/>
      <c r="EA462" s="46"/>
      <c r="EB462" s="46"/>
      <c r="EC462" s="46"/>
      <c r="ED462" s="46"/>
      <c r="EE462" s="46"/>
      <c r="EF462" s="46"/>
      <c r="EG462" s="46"/>
      <c r="EH462" s="46"/>
      <c r="EI462" s="46"/>
      <c r="EJ462" s="46"/>
      <c r="EK462" s="46"/>
      <c r="EL462" s="46"/>
      <c r="EM462" s="46"/>
      <c r="EN462" s="46"/>
      <c r="EO462" s="46"/>
      <c r="EP462" s="46"/>
      <c r="EQ462" s="46"/>
      <c r="ER462" s="46"/>
      <c r="ES462" s="46"/>
      <c r="ET462" s="46"/>
      <c r="EU462" s="46"/>
      <c r="EV462" s="46"/>
      <c r="EW462" s="46"/>
      <c r="EX462" s="46"/>
      <c r="EY462" s="46"/>
      <c r="EZ462" s="46"/>
      <c r="FA462" s="46"/>
      <c r="FB462" s="46"/>
      <c r="FC462" s="46"/>
      <c r="FD462" s="46"/>
      <c r="FE462" s="46"/>
      <c r="FF462" s="46"/>
      <c r="FG462" s="46"/>
      <c r="FH462" s="46"/>
      <c r="FI462" s="46"/>
      <c r="FJ462" s="46"/>
      <c r="FK462" s="46"/>
      <c r="FL462" s="46"/>
      <c r="FM462" s="46"/>
      <c r="FN462" s="46"/>
      <c r="FO462" s="46"/>
      <c r="FP462" s="46"/>
      <c r="FQ462" s="46"/>
      <c r="FR462" s="46"/>
      <c r="FS462" s="46"/>
      <c r="FT462" s="46"/>
      <c r="FU462" s="46"/>
      <c r="FV462" s="46"/>
      <c r="FW462" s="46"/>
      <c r="FX462" s="46"/>
      <c r="FY462" s="46"/>
      <c r="FZ462" s="46"/>
      <c r="GA462" s="46"/>
      <c r="GB462" s="46"/>
      <c r="GC462" s="46"/>
      <c r="GD462" s="46"/>
      <c r="GE462" s="46"/>
      <c r="GF462" s="46"/>
      <c r="GG462" s="46"/>
      <c r="GH462" s="46"/>
      <c r="GI462" s="46"/>
      <c r="GJ462" s="46"/>
      <c r="GK462" s="46"/>
      <c r="GL462" s="46"/>
      <c r="GM462" s="46"/>
      <c r="GN462" s="46"/>
      <c r="GO462" s="46"/>
      <c r="GP462" s="46"/>
      <c r="GQ462" s="46"/>
      <c r="GR462" s="46"/>
      <c r="GS462" s="46"/>
      <c r="GT462" s="46"/>
      <c r="GU462" s="46"/>
      <c r="GV462" s="46"/>
      <c r="GW462" s="46"/>
      <c r="GX462" s="46"/>
      <c r="GY462" s="46"/>
      <c r="GZ462" s="46"/>
      <c r="HA462" s="46"/>
      <c r="HB462" s="46"/>
      <c r="HC462" s="46"/>
      <c r="HD462" s="46"/>
      <c r="HE462" s="46"/>
      <c r="HF462" s="46"/>
      <c r="HG462" s="46"/>
      <c r="HH462" s="46"/>
      <c r="HI462" s="46"/>
      <c r="HJ462" s="46"/>
      <c r="HK462" s="46"/>
      <c r="HL462" s="46"/>
    </row>
    <row r="463" spans="1:220" s="119" customFormat="1" ht="28.5" customHeight="1" x14ac:dyDescent="0.45">
      <c r="A463" s="19"/>
      <c r="B463" s="21"/>
      <c r="C463" s="120"/>
      <c r="D463" s="19"/>
      <c r="E463" s="19"/>
      <c r="F463" s="19"/>
      <c r="G463" s="19"/>
      <c r="H463" s="19"/>
      <c r="I463" s="19"/>
      <c r="J463" s="68"/>
      <c r="K463" s="19"/>
      <c r="L463" s="19"/>
      <c r="N463" s="45"/>
      <c r="O463" s="46"/>
      <c r="P463" s="46"/>
      <c r="Q463" s="46"/>
      <c r="R463" s="46"/>
      <c r="S463" s="46"/>
      <c r="T463" s="46"/>
      <c r="U463" s="46"/>
      <c r="V463" s="46"/>
      <c r="W463" s="46"/>
      <c r="X463" s="46"/>
      <c r="Y463" s="46"/>
      <c r="Z463" s="46"/>
      <c r="AA463" s="46"/>
      <c r="AB463" s="46"/>
      <c r="AC463" s="46"/>
      <c r="AD463" s="46"/>
      <c r="AE463" s="46"/>
      <c r="AF463" s="46"/>
      <c r="AG463" s="46"/>
      <c r="AH463" s="46"/>
      <c r="AI463" s="46"/>
      <c r="AJ463" s="46"/>
      <c r="AK463" s="46"/>
      <c r="AL463" s="46"/>
      <c r="AM463" s="46"/>
      <c r="AN463" s="46"/>
      <c r="AO463" s="46"/>
      <c r="AP463" s="46"/>
      <c r="AQ463" s="46"/>
      <c r="AR463" s="46"/>
      <c r="AS463" s="46"/>
      <c r="AT463" s="46"/>
      <c r="AU463" s="46"/>
      <c r="AV463" s="46"/>
      <c r="AW463" s="46"/>
      <c r="AX463" s="46"/>
      <c r="AY463" s="46"/>
      <c r="AZ463" s="46"/>
      <c r="BA463" s="46"/>
      <c r="BB463" s="46"/>
      <c r="BC463" s="46"/>
      <c r="BD463" s="46"/>
      <c r="BE463" s="46"/>
      <c r="BF463" s="46"/>
      <c r="BG463" s="46"/>
      <c r="BH463" s="46"/>
      <c r="BI463" s="46"/>
      <c r="BJ463" s="46"/>
      <c r="BK463" s="46"/>
      <c r="BL463" s="46"/>
      <c r="BM463" s="46"/>
      <c r="BN463" s="46"/>
      <c r="BO463" s="46"/>
      <c r="BP463" s="46"/>
      <c r="BQ463" s="46"/>
      <c r="BR463" s="46"/>
      <c r="BS463" s="46"/>
      <c r="BT463" s="46"/>
      <c r="BU463" s="46"/>
      <c r="BV463" s="46"/>
      <c r="BW463" s="46"/>
      <c r="BX463" s="46"/>
      <c r="BY463" s="46"/>
      <c r="BZ463" s="46"/>
      <c r="CA463" s="46"/>
      <c r="CB463" s="46"/>
      <c r="CC463" s="46"/>
      <c r="CD463" s="46"/>
      <c r="CE463" s="46"/>
      <c r="CF463" s="46"/>
      <c r="CG463" s="46"/>
      <c r="CH463" s="46"/>
      <c r="CI463" s="46"/>
      <c r="CJ463" s="46"/>
      <c r="CK463" s="46"/>
      <c r="CL463" s="46"/>
      <c r="CM463" s="46"/>
      <c r="CN463" s="46"/>
      <c r="CO463" s="46"/>
      <c r="CP463" s="46"/>
      <c r="CQ463" s="46"/>
      <c r="CR463" s="46"/>
      <c r="CS463" s="46"/>
      <c r="CT463" s="46"/>
      <c r="CU463" s="46"/>
      <c r="CV463" s="46"/>
      <c r="CW463" s="46"/>
      <c r="CX463" s="46"/>
      <c r="CY463" s="46"/>
      <c r="CZ463" s="46"/>
      <c r="DA463" s="46"/>
      <c r="DB463" s="46"/>
      <c r="DC463" s="46"/>
      <c r="DD463" s="46"/>
      <c r="DE463" s="46"/>
      <c r="DF463" s="46"/>
      <c r="DG463" s="46"/>
      <c r="DH463" s="46"/>
      <c r="DI463" s="46"/>
      <c r="DJ463" s="46"/>
      <c r="DK463" s="46"/>
      <c r="DL463" s="46"/>
      <c r="DM463" s="46"/>
      <c r="DN463" s="46"/>
      <c r="DO463" s="46"/>
      <c r="DP463" s="46"/>
      <c r="DQ463" s="46"/>
      <c r="DR463" s="46"/>
      <c r="DS463" s="46"/>
      <c r="DT463" s="46"/>
      <c r="DU463" s="46"/>
      <c r="DV463" s="46"/>
      <c r="DW463" s="46"/>
      <c r="DX463" s="46"/>
      <c r="DY463" s="46"/>
      <c r="DZ463" s="46"/>
      <c r="EA463" s="46"/>
      <c r="EB463" s="46"/>
      <c r="EC463" s="46"/>
      <c r="ED463" s="46"/>
      <c r="EE463" s="46"/>
      <c r="EF463" s="46"/>
      <c r="EG463" s="46"/>
      <c r="EH463" s="46"/>
      <c r="EI463" s="46"/>
      <c r="EJ463" s="46"/>
      <c r="EK463" s="46"/>
      <c r="EL463" s="46"/>
      <c r="EM463" s="46"/>
      <c r="EN463" s="46"/>
      <c r="EO463" s="46"/>
      <c r="EP463" s="46"/>
      <c r="EQ463" s="46"/>
      <c r="ER463" s="46"/>
      <c r="ES463" s="46"/>
      <c r="ET463" s="46"/>
      <c r="EU463" s="46"/>
      <c r="EV463" s="46"/>
      <c r="EW463" s="46"/>
      <c r="EX463" s="46"/>
      <c r="EY463" s="46"/>
      <c r="EZ463" s="46"/>
      <c r="FA463" s="46"/>
      <c r="FB463" s="46"/>
      <c r="FC463" s="46"/>
      <c r="FD463" s="46"/>
      <c r="FE463" s="46"/>
      <c r="FF463" s="46"/>
      <c r="FG463" s="46"/>
      <c r="FH463" s="46"/>
      <c r="FI463" s="46"/>
      <c r="FJ463" s="46"/>
      <c r="FK463" s="46"/>
      <c r="FL463" s="46"/>
      <c r="FM463" s="46"/>
      <c r="FN463" s="46"/>
      <c r="FO463" s="46"/>
      <c r="FP463" s="46"/>
      <c r="FQ463" s="46"/>
      <c r="FR463" s="46"/>
      <c r="FS463" s="46"/>
      <c r="FT463" s="46"/>
      <c r="FU463" s="46"/>
      <c r="FV463" s="46"/>
      <c r="FW463" s="46"/>
      <c r="FX463" s="46"/>
      <c r="FY463" s="46"/>
      <c r="FZ463" s="46"/>
      <c r="GA463" s="46"/>
      <c r="GB463" s="46"/>
      <c r="GC463" s="46"/>
      <c r="GD463" s="46"/>
      <c r="GE463" s="46"/>
      <c r="GF463" s="46"/>
      <c r="GG463" s="46"/>
      <c r="GH463" s="46"/>
      <c r="GI463" s="46"/>
      <c r="GJ463" s="46"/>
      <c r="GK463" s="46"/>
      <c r="GL463" s="46"/>
      <c r="GM463" s="46"/>
      <c r="GN463" s="46"/>
      <c r="GO463" s="46"/>
      <c r="GP463" s="46"/>
      <c r="GQ463" s="46"/>
      <c r="GR463" s="46"/>
      <c r="GS463" s="46"/>
      <c r="GT463" s="46"/>
      <c r="GU463" s="46"/>
      <c r="GV463" s="46"/>
      <c r="GW463" s="46"/>
      <c r="GX463" s="46"/>
      <c r="GY463" s="46"/>
      <c r="GZ463" s="46"/>
      <c r="HA463" s="46"/>
      <c r="HB463" s="46"/>
      <c r="HC463" s="46"/>
      <c r="HD463" s="46"/>
      <c r="HE463" s="46"/>
      <c r="HF463" s="46"/>
      <c r="HG463" s="46"/>
      <c r="HH463" s="46"/>
      <c r="HI463" s="46"/>
      <c r="HJ463" s="46"/>
      <c r="HK463" s="46"/>
      <c r="HL463" s="46"/>
    </row>
    <row r="464" spans="1:220" s="119" customFormat="1" ht="28.5" customHeight="1" x14ac:dyDescent="0.45">
      <c r="A464" s="19"/>
      <c r="B464" s="21"/>
      <c r="C464" s="120"/>
      <c r="D464" s="19"/>
      <c r="E464" s="19"/>
      <c r="F464" s="19"/>
      <c r="G464" s="19"/>
      <c r="H464" s="19"/>
      <c r="I464" s="19"/>
      <c r="J464" s="68"/>
      <c r="K464" s="19"/>
      <c r="L464" s="19"/>
      <c r="N464" s="45"/>
      <c r="O464" s="46"/>
      <c r="P464" s="46"/>
      <c r="Q464" s="46"/>
      <c r="R464" s="46"/>
      <c r="S464" s="46"/>
      <c r="T464" s="46"/>
      <c r="U464" s="46"/>
      <c r="V464" s="46"/>
      <c r="W464" s="46"/>
      <c r="X464" s="46"/>
      <c r="Y464" s="46"/>
      <c r="Z464" s="46"/>
      <c r="AA464" s="46"/>
      <c r="AB464" s="46"/>
      <c r="AC464" s="46"/>
      <c r="AD464" s="46"/>
      <c r="AE464" s="46"/>
      <c r="AF464" s="46"/>
      <c r="AG464" s="46"/>
      <c r="AH464" s="46"/>
      <c r="AI464" s="46"/>
      <c r="AJ464" s="46"/>
      <c r="AK464" s="46"/>
      <c r="AL464" s="46"/>
      <c r="AM464" s="46"/>
      <c r="AN464" s="46"/>
      <c r="AO464" s="46"/>
      <c r="AP464" s="46"/>
      <c r="AQ464" s="46"/>
      <c r="AR464" s="46"/>
      <c r="AS464" s="46"/>
      <c r="AT464" s="46"/>
      <c r="AU464" s="46"/>
      <c r="AV464" s="46"/>
      <c r="AW464" s="46"/>
      <c r="AX464" s="46"/>
      <c r="AY464" s="46"/>
      <c r="AZ464" s="46"/>
      <c r="BA464" s="46"/>
      <c r="BB464" s="46"/>
      <c r="BC464" s="46"/>
      <c r="BD464" s="46"/>
      <c r="BE464" s="46"/>
      <c r="BF464" s="46"/>
      <c r="BG464" s="46"/>
      <c r="BH464" s="46"/>
      <c r="BI464" s="46"/>
      <c r="BJ464" s="46"/>
      <c r="BK464" s="46"/>
      <c r="BL464" s="46"/>
      <c r="BM464" s="46"/>
      <c r="BN464" s="46"/>
      <c r="BO464" s="46"/>
      <c r="BP464" s="46"/>
      <c r="BQ464" s="46"/>
      <c r="BR464" s="46"/>
      <c r="BS464" s="46"/>
      <c r="BT464" s="46"/>
      <c r="BU464" s="46"/>
      <c r="BV464" s="46"/>
      <c r="BW464" s="46"/>
      <c r="BX464" s="46"/>
      <c r="BY464" s="46"/>
      <c r="BZ464" s="46"/>
      <c r="CA464" s="46"/>
      <c r="CB464" s="46"/>
      <c r="CC464" s="46"/>
      <c r="CD464" s="46"/>
      <c r="CE464" s="46"/>
      <c r="CF464" s="46"/>
      <c r="CG464" s="46"/>
      <c r="CH464" s="46"/>
      <c r="CI464" s="46"/>
      <c r="CJ464" s="46"/>
      <c r="CK464" s="46"/>
      <c r="CL464" s="46"/>
      <c r="CM464" s="46"/>
      <c r="CN464" s="46"/>
      <c r="CO464" s="46"/>
      <c r="CP464" s="46"/>
      <c r="CQ464" s="46"/>
      <c r="CR464" s="46"/>
      <c r="CS464" s="46"/>
      <c r="CT464" s="46"/>
      <c r="CU464" s="46"/>
      <c r="CV464" s="46"/>
      <c r="CW464" s="46"/>
      <c r="CX464" s="46"/>
      <c r="CY464" s="46"/>
      <c r="CZ464" s="46"/>
      <c r="DA464" s="46"/>
      <c r="DB464" s="46"/>
      <c r="DC464" s="46"/>
      <c r="DD464" s="46"/>
      <c r="DE464" s="46"/>
      <c r="DF464" s="46"/>
      <c r="DG464" s="46"/>
      <c r="DH464" s="46"/>
      <c r="DI464" s="46"/>
      <c r="DJ464" s="46"/>
      <c r="DK464" s="46"/>
      <c r="DL464" s="46"/>
      <c r="DM464" s="46"/>
      <c r="DN464" s="46"/>
      <c r="DO464" s="46"/>
      <c r="DP464" s="46"/>
      <c r="DQ464" s="46"/>
      <c r="DR464" s="46"/>
      <c r="DS464" s="46"/>
      <c r="DT464" s="46"/>
      <c r="DU464" s="46"/>
      <c r="DV464" s="46"/>
      <c r="DW464" s="46"/>
      <c r="DX464" s="46"/>
      <c r="DY464" s="46"/>
      <c r="DZ464" s="46"/>
      <c r="EA464" s="46"/>
      <c r="EB464" s="46"/>
      <c r="EC464" s="46"/>
      <c r="ED464" s="46"/>
      <c r="EE464" s="46"/>
      <c r="EF464" s="46"/>
      <c r="EG464" s="46"/>
      <c r="EH464" s="46"/>
      <c r="EI464" s="46"/>
      <c r="EJ464" s="46"/>
      <c r="EK464" s="46"/>
      <c r="EL464" s="46"/>
      <c r="EM464" s="46"/>
      <c r="EN464" s="46"/>
      <c r="EO464" s="46"/>
      <c r="EP464" s="46"/>
      <c r="EQ464" s="46"/>
      <c r="ER464" s="46"/>
      <c r="ES464" s="46"/>
      <c r="ET464" s="46"/>
      <c r="EU464" s="46"/>
      <c r="EV464" s="46"/>
      <c r="EW464" s="46"/>
      <c r="EX464" s="46"/>
      <c r="EY464" s="46"/>
      <c r="EZ464" s="46"/>
      <c r="FA464" s="46"/>
      <c r="FB464" s="46"/>
      <c r="FC464" s="46"/>
      <c r="FD464" s="46"/>
      <c r="FE464" s="46"/>
      <c r="FF464" s="46"/>
      <c r="FG464" s="46"/>
      <c r="FH464" s="46"/>
      <c r="FI464" s="46"/>
      <c r="FJ464" s="46"/>
      <c r="FK464" s="46"/>
      <c r="FL464" s="46"/>
      <c r="FM464" s="46"/>
      <c r="FN464" s="46"/>
      <c r="FO464" s="46"/>
      <c r="FP464" s="46"/>
      <c r="FQ464" s="46"/>
      <c r="FR464" s="46"/>
      <c r="FS464" s="46"/>
      <c r="FT464" s="46"/>
      <c r="FU464" s="46"/>
      <c r="FV464" s="46"/>
      <c r="FW464" s="46"/>
      <c r="FX464" s="46"/>
      <c r="FY464" s="46"/>
      <c r="FZ464" s="46"/>
      <c r="GA464" s="46"/>
      <c r="GB464" s="46"/>
      <c r="GC464" s="46"/>
      <c r="GD464" s="46"/>
      <c r="GE464" s="46"/>
      <c r="GF464" s="46"/>
      <c r="GG464" s="46"/>
      <c r="GH464" s="46"/>
      <c r="GI464" s="46"/>
      <c r="GJ464" s="46"/>
      <c r="GK464" s="46"/>
      <c r="GL464" s="46"/>
      <c r="GM464" s="46"/>
      <c r="GN464" s="46"/>
      <c r="GO464" s="46"/>
      <c r="GP464" s="46"/>
      <c r="GQ464" s="46"/>
      <c r="GR464" s="46"/>
      <c r="GS464" s="46"/>
      <c r="GT464" s="46"/>
      <c r="GU464" s="46"/>
      <c r="GV464" s="46"/>
      <c r="GW464" s="46"/>
      <c r="GX464" s="46"/>
      <c r="GY464" s="46"/>
      <c r="GZ464" s="46"/>
      <c r="HA464" s="46"/>
      <c r="HB464" s="46"/>
      <c r="HC464" s="46"/>
      <c r="HD464" s="46"/>
      <c r="HE464" s="46"/>
      <c r="HF464" s="46"/>
      <c r="HG464" s="46"/>
      <c r="HH464" s="46"/>
      <c r="HI464" s="46"/>
      <c r="HJ464" s="46"/>
      <c r="HK464" s="46"/>
      <c r="HL464" s="46"/>
    </row>
    <row r="465" spans="1:220" s="119" customFormat="1" ht="28.5" customHeight="1" x14ac:dyDescent="0.45">
      <c r="A465" s="19"/>
      <c r="B465" s="21"/>
      <c r="C465" s="120"/>
      <c r="D465" s="19"/>
      <c r="E465" s="19"/>
      <c r="F465" s="19"/>
      <c r="G465" s="19"/>
      <c r="H465" s="19"/>
      <c r="I465" s="19"/>
      <c r="J465" s="68"/>
      <c r="K465" s="19"/>
      <c r="L465" s="19"/>
      <c r="N465" s="45"/>
      <c r="O465" s="46"/>
      <c r="P465" s="46"/>
      <c r="Q465" s="46"/>
      <c r="R465" s="46"/>
      <c r="S465" s="46"/>
      <c r="T465" s="46"/>
      <c r="U465" s="46"/>
      <c r="V465" s="46"/>
      <c r="W465" s="46"/>
      <c r="X465" s="46"/>
      <c r="Y465" s="46"/>
      <c r="Z465" s="46"/>
      <c r="AA465" s="46"/>
      <c r="AB465" s="46"/>
      <c r="AC465" s="46"/>
      <c r="AD465" s="46"/>
      <c r="AE465" s="46"/>
      <c r="AF465" s="46"/>
      <c r="AG465" s="46"/>
      <c r="AH465" s="46"/>
      <c r="AI465" s="46"/>
      <c r="AJ465" s="46"/>
      <c r="AK465" s="46"/>
      <c r="AL465" s="46"/>
      <c r="AM465" s="46"/>
      <c r="AN465" s="46"/>
      <c r="AO465" s="46"/>
      <c r="AP465" s="46"/>
      <c r="AQ465" s="46"/>
      <c r="AR465" s="46"/>
      <c r="AS465" s="46"/>
      <c r="AT465" s="46"/>
      <c r="AU465" s="46"/>
      <c r="AV465" s="46"/>
      <c r="AW465" s="46"/>
      <c r="AX465" s="46"/>
      <c r="AY465" s="46"/>
      <c r="AZ465" s="46"/>
      <c r="BA465" s="46"/>
      <c r="BB465" s="46"/>
      <c r="BC465" s="46"/>
      <c r="BD465" s="46"/>
      <c r="BE465" s="46"/>
      <c r="BF465" s="46"/>
      <c r="BG465" s="46"/>
      <c r="BH465" s="46"/>
      <c r="BI465" s="46"/>
      <c r="BJ465" s="46"/>
      <c r="BK465" s="46"/>
      <c r="BL465" s="46"/>
      <c r="BM465" s="46"/>
      <c r="BN465" s="46"/>
      <c r="BO465" s="46"/>
      <c r="BP465" s="46"/>
      <c r="BQ465" s="46"/>
      <c r="BR465" s="46"/>
      <c r="BS465" s="46"/>
      <c r="BT465" s="46"/>
      <c r="BU465" s="46"/>
      <c r="BV465" s="46"/>
      <c r="BW465" s="46"/>
      <c r="BX465" s="46"/>
      <c r="BY465" s="46"/>
      <c r="BZ465" s="46"/>
      <c r="CA465" s="46"/>
      <c r="CB465" s="46"/>
      <c r="CC465" s="46"/>
      <c r="CD465" s="46"/>
      <c r="CE465" s="46"/>
      <c r="CF465" s="46"/>
      <c r="CG465" s="46"/>
      <c r="CH465" s="46"/>
      <c r="CI465" s="46"/>
      <c r="CJ465" s="46"/>
      <c r="CK465" s="46"/>
      <c r="CL465" s="46"/>
      <c r="CM465" s="46"/>
      <c r="CN465" s="46"/>
      <c r="CO465" s="46"/>
      <c r="CP465" s="46"/>
      <c r="CQ465" s="46"/>
      <c r="CR465" s="46"/>
      <c r="CS465" s="46"/>
      <c r="CT465" s="46"/>
      <c r="CU465" s="46"/>
      <c r="CV465" s="46"/>
      <c r="CW465" s="46"/>
      <c r="CX465" s="46"/>
      <c r="CY465" s="46"/>
      <c r="CZ465" s="46"/>
      <c r="DA465" s="46"/>
      <c r="DB465" s="46"/>
      <c r="DC465" s="46"/>
      <c r="DD465" s="46"/>
      <c r="DE465" s="46"/>
      <c r="DF465" s="46"/>
      <c r="DG465" s="46"/>
      <c r="DH465" s="46"/>
      <c r="DI465" s="46"/>
      <c r="DJ465" s="46"/>
      <c r="DK465" s="46"/>
      <c r="DL465" s="46"/>
      <c r="DM465" s="46"/>
      <c r="DN465" s="46"/>
      <c r="DO465" s="46"/>
      <c r="DP465" s="46"/>
      <c r="DQ465" s="46"/>
      <c r="DR465" s="46"/>
      <c r="DS465" s="46"/>
      <c r="DT465" s="46"/>
      <c r="DU465" s="46"/>
      <c r="DV465" s="46"/>
      <c r="DW465" s="46"/>
      <c r="DX465" s="46"/>
      <c r="DY465" s="46"/>
      <c r="DZ465" s="46"/>
      <c r="EA465" s="46"/>
      <c r="EB465" s="46"/>
      <c r="EC465" s="46"/>
      <c r="ED465" s="46"/>
      <c r="EE465" s="46"/>
      <c r="EF465" s="46"/>
      <c r="EG465" s="46"/>
      <c r="EH465" s="46"/>
      <c r="EI465" s="46"/>
      <c r="EJ465" s="46"/>
      <c r="EK465" s="46"/>
      <c r="EL465" s="46"/>
      <c r="EM465" s="46"/>
      <c r="EN465" s="46"/>
      <c r="EO465" s="46"/>
      <c r="EP465" s="46"/>
      <c r="EQ465" s="46"/>
      <c r="ER465" s="46"/>
      <c r="ES465" s="46"/>
      <c r="ET465" s="46"/>
      <c r="EU465" s="46"/>
      <c r="EV465" s="46"/>
      <c r="EW465" s="46"/>
      <c r="EX465" s="46"/>
      <c r="EY465" s="46"/>
      <c r="EZ465" s="46"/>
      <c r="FA465" s="46"/>
      <c r="FB465" s="46"/>
      <c r="FC465" s="46"/>
      <c r="FD465" s="46"/>
      <c r="FE465" s="46"/>
      <c r="FF465" s="46"/>
      <c r="FG465" s="46"/>
      <c r="FH465" s="46"/>
      <c r="FI465" s="46"/>
      <c r="FJ465" s="46"/>
      <c r="FK465" s="46"/>
      <c r="FL465" s="46"/>
      <c r="FM465" s="46"/>
      <c r="FN465" s="46"/>
      <c r="FO465" s="46"/>
      <c r="FP465" s="46"/>
      <c r="FQ465" s="46"/>
      <c r="FR465" s="46"/>
      <c r="FS465" s="46"/>
      <c r="FT465" s="46"/>
      <c r="FU465" s="46"/>
      <c r="FV465" s="46"/>
      <c r="FW465" s="46"/>
      <c r="FX465" s="46"/>
      <c r="FY465" s="46"/>
      <c r="FZ465" s="46"/>
      <c r="GA465" s="46"/>
      <c r="GB465" s="46"/>
      <c r="GC465" s="46"/>
      <c r="GD465" s="46"/>
      <c r="GE465" s="46"/>
      <c r="GF465" s="46"/>
      <c r="GG465" s="46"/>
      <c r="GH465" s="46"/>
      <c r="GI465" s="46"/>
      <c r="GJ465" s="46"/>
      <c r="GK465" s="46"/>
      <c r="GL465" s="46"/>
      <c r="GM465" s="46"/>
      <c r="GN465" s="46"/>
      <c r="GO465" s="46"/>
      <c r="GP465" s="46"/>
      <c r="GQ465" s="46"/>
      <c r="GR465" s="46"/>
      <c r="GS465" s="46"/>
      <c r="GT465" s="46"/>
      <c r="GU465" s="46"/>
      <c r="GV465" s="46"/>
      <c r="GW465" s="46"/>
      <c r="GX465" s="46"/>
      <c r="GY465" s="46"/>
      <c r="GZ465" s="46"/>
      <c r="HA465" s="46"/>
      <c r="HB465" s="46"/>
      <c r="HC465" s="46"/>
      <c r="HD465" s="46"/>
      <c r="HE465" s="46"/>
      <c r="HF465" s="46"/>
      <c r="HG465" s="46"/>
      <c r="HH465" s="46"/>
      <c r="HI465" s="46"/>
      <c r="HJ465" s="46"/>
      <c r="HK465" s="46"/>
      <c r="HL465" s="46"/>
    </row>
    <row r="466" spans="1:220" s="119" customFormat="1" ht="28.5" customHeight="1" x14ac:dyDescent="0.45">
      <c r="A466" s="19"/>
      <c r="B466" s="21"/>
      <c r="C466" s="120"/>
      <c r="D466" s="19"/>
      <c r="E466" s="19"/>
      <c r="F466" s="19"/>
      <c r="G466" s="19"/>
      <c r="H466" s="19"/>
      <c r="I466" s="19"/>
      <c r="J466" s="68"/>
      <c r="K466" s="19"/>
      <c r="L466" s="19"/>
      <c r="N466" s="45"/>
      <c r="O466" s="46"/>
      <c r="P466" s="46"/>
      <c r="Q466" s="46"/>
      <c r="R466" s="46"/>
      <c r="S466" s="46"/>
      <c r="T466" s="46"/>
      <c r="U466" s="46"/>
      <c r="V466" s="46"/>
      <c r="W466" s="46"/>
      <c r="X466" s="46"/>
      <c r="Y466" s="46"/>
      <c r="Z466" s="46"/>
      <c r="AA466" s="46"/>
      <c r="AB466" s="46"/>
      <c r="AC466" s="46"/>
      <c r="AD466" s="46"/>
      <c r="AE466" s="46"/>
      <c r="AF466" s="46"/>
      <c r="AG466" s="46"/>
      <c r="AH466" s="46"/>
      <c r="AI466" s="46"/>
      <c r="AJ466" s="46"/>
      <c r="AK466" s="46"/>
      <c r="AL466" s="46"/>
      <c r="AM466" s="46"/>
      <c r="AN466" s="46"/>
      <c r="AO466" s="46"/>
      <c r="AP466" s="46"/>
      <c r="AQ466" s="46"/>
      <c r="AR466" s="46"/>
      <c r="AS466" s="46"/>
      <c r="AT466" s="46"/>
      <c r="AU466" s="46"/>
      <c r="AV466" s="46"/>
      <c r="AW466" s="46"/>
      <c r="AX466" s="46"/>
      <c r="AY466" s="46"/>
      <c r="AZ466" s="46"/>
      <c r="BA466" s="46"/>
      <c r="BB466" s="46"/>
      <c r="BC466" s="46"/>
      <c r="BD466" s="46"/>
      <c r="BE466" s="46"/>
      <c r="BF466" s="46"/>
      <c r="BG466" s="46"/>
      <c r="BH466" s="46"/>
      <c r="BI466" s="46"/>
      <c r="BJ466" s="46"/>
      <c r="BK466" s="46"/>
      <c r="BL466" s="46"/>
      <c r="BM466" s="46"/>
      <c r="BN466" s="46"/>
      <c r="BO466" s="46"/>
      <c r="BP466" s="46"/>
      <c r="BQ466" s="46"/>
      <c r="BR466" s="46"/>
      <c r="BS466" s="46"/>
      <c r="BT466" s="46"/>
      <c r="BU466" s="46"/>
      <c r="BV466" s="46"/>
      <c r="BW466" s="46"/>
      <c r="BX466" s="46"/>
      <c r="BY466" s="46"/>
      <c r="BZ466" s="46"/>
      <c r="CA466" s="46"/>
      <c r="CB466" s="46"/>
      <c r="CC466" s="46"/>
      <c r="CD466" s="46"/>
      <c r="CE466" s="46"/>
      <c r="CF466" s="46"/>
      <c r="CG466" s="46"/>
      <c r="CH466" s="46"/>
      <c r="CI466" s="46"/>
      <c r="CJ466" s="46"/>
      <c r="CK466" s="46"/>
      <c r="CL466" s="46"/>
      <c r="CM466" s="46"/>
      <c r="CN466" s="46"/>
      <c r="CO466" s="46"/>
      <c r="CP466" s="46"/>
      <c r="CQ466" s="46"/>
      <c r="CR466" s="46"/>
      <c r="CS466" s="46"/>
      <c r="CT466" s="46"/>
      <c r="CU466" s="46"/>
      <c r="CV466" s="46"/>
      <c r="CW466" s="46"/>
      <c r="CX466" s="46"/>
      <c r="CY466" s="46"/>
      <c r="CZ466" s="46"/>
      <c r="DA466" s="46"/>
      <c r="DB466" s="46"/>
      <c r="DC466" s="46"/>
      <c r="DD466" s="46"/>
      <c r="DE466" s="46"/>
      <c r="DF466" s="46"/>
      <c r="DG466" s="46"/>
      <c r="DH466" s="46"/>
      <c r="DI466" s="46"/>
      <c r="DJ466" s="46"/>
      <c r="DK466" s="46"/>
      <c r="DL466" s="46"/>
      <c r="DM466" s="46"/>
      <c r="DN466" s="46"/>
      <c r="DO466" s="46"/>
      <c r="DP466" s="46"/>
      <c r="DQ466" s="46"/>
      <c r="DR466" s="46"/>
      <c r="DS466" s="46"/>
      <c r="DT466" s="46"/>
      <c r="DU466" s="46"/>
      <c r="DV466" s="46"/>
      <c r="DW466" s="46"/>
      <c r="DX466" s="46"/>
      <c r="DY466" s="46"/>
      <c r="DZ466" s="46"/>
      <c r="EA466" s="46"/>
      <c r="EB466" s="46"/>
      <c r="EC466" s="46"/>
      <c r="ED466" s="46"/>
      <c r="EE466" s="46"/>
      <c r="EF466" s="46"/>
      <c r="EG466" s="46"/>
      <c r="EH466" s="46"/>
      <c r="EI466" s="46"/>
      <c r="EJ466" s="46"/>
      <c r="EK466" s="46"/>
      <c r="EL466" s="46"/>
      <c r="EM466" s="46"/>
      <c r="EN466" s="46"/>
      <c r="EO466" s="46"/>
      <c r="EP466" s="46"/>
      <c r="EQ466" s="46"/>
      <c r="ER466" s="46"/>
      <c r="ES466" s="46"/>
      <c r="ET466" s="46"/>
      <c r="EU466" s="46"/>
      <c r="EV466" s="46"/>
      <c r="EW466" s="46"/>
      <c r="EX466" s="46"/>
      <c r="EY466" s="46"/>
      <c r="EZ466" s="46"/>
      <c r="FA466" s="46"/>
      <c r="FB466" s="46"/>
      <c r="FC466" s="46"/>
      <c r="FD466" s="46"/>
      <c r="FE466" s="46"/>
      <c r="FF466" s="46"/>
      <c r="FG466" s="46"/>
      <c r="FH466" s="46"/>
      <c r="FI466" s="46"/>
      <c r="FJ466" s="46"/>
      <c r="FK466" s="46"/>
      <c r="FL466" s="46"/>
      <c r="FM466" s="46"/>
      <c r="FN466" s="46"/>
      <c r="FO466" s="46"/>
      <c r="FP466" s="46"/>
      <c r="FQ466" s="46"/>
      <c r="FR466" s="46"/>
      <c r="FS466" s="46"/>
      <c r="FT466" s="46"/>
      <c r="FU466" s="46"/>
      <c r="FV466" s="46"/>
      <c r="FW466" s="46"/>
      <c r="FX466" s="46"/>
      <c r="FY466" s="46"/>
      <c r="FZ466" s="46"/>
      <c r="GA466" s="46"/>
      <c r="GB466" s="46"/>
      <c r="GC466" s="46"/>
      <c r="GD466" s="46"/>
      <c r="GE466" s="46"/>
      <c r="GF466" s="46"/>
      <c r="GG466" s="46"/>
      <c r="GH466" s="46"/>
      <c r="GI466" s="46"/>
      <c r="GJ466" s="46"/>
      <c r="GK466" s="46"/>
      <c r="GL466" s="46"/>
      <c r="GM466" s="46"/>
      <c r="GN466" s="46"/>
      <c r="GO466" s="46"/>
      <c r="GP466" s="46"/>
      <c r="GQ466" s="46"/>
      <c r="GR466" s="46"/>
      <c r="GS466" s="46"/>
      <c r="GT466" s="46"/>
      <c r="GU466" s="46"/>
      <c r="GV466" s="46"/>
      <c r="GW466" s="46"/>
      <c r="GX466" s="46"/>
      <c r="GY466" s="46"/>
      <c r="GZ466" s="46"/>
      <c r="HA466" s="46"/>
      <c r="HB466" s="46"/>
      <c r="HC466" s="46"/>
      <c r="HD466" s="46"/>
      <c r="HE466" s="46"/>
      <c r="HF466" s="46"/>
      <c r="HG466" s="46"/>
      <c r="HH466" s="46"/>
      <c r="HI466" s="46"/>
      <c r="HJ466" s="46"/>
      <c r="HK466" s="46"/>
      <c r="HL466" s="46"/>
    </row>
    <row r="467" spans="1:220" s="119" customFormat="1" ht="28.5" customHeight="1" x14ac:dyDescent="0.45">
      <c r="A467" s="19"/>
      <c r="B467" s="21"/>
      <c r="C467" s="120"/>
      <c r="D467" s="19"/>
      <c r="E467" s="19"/>
      <c r="F467" s="19"/>
      <c r="G467" s="19"/>
      <c r="H467" s="19"/>
      <c r="I467" s="19"/>
      <c r="J467" s="68"/>
      <c r="K467" s="19"/>
      <c r="L467" s="19"/>
      <c r="N467" s="45"/>
      <c r="O467" s="46"/>
      <c r="P467" s="46"/>
      <c r="Q467" s="46"/>
      <c r="R467" s="46"/>
      <c r="S467" s="46"/>
      <c r="T467" s="46"/>
      <c r="U467" s="46"/>
      <c r="V467" s="46"/>
      <c r="W467" s="46"/>
      <c r="X467" s="46"/>
      <c r="Y467" s="46"/>
      <c r="Z467" s="46"/>
      <c r="AA467" s="46"/>
      <c r="AB467" s="46"/>
      <c r="AC467" s="46"/>
      <c r="AD467" s="46"/>
      <c r="AE467" s="46"/>
      <c r="AF467" s="46"/>
      <c r="AG467" s="46"/>
      <c r="AH467" s="46"/>
      <c r="AI467" s="46"/>
      <c r="AJ467" s="46"/>
      <c r="AK467" s="46"/>
      <c r="AL467" s="46"/>
      <c r="AM467" s="46"/>
      <c r="AN467" s="46"/>
      <c r="AO467" s="46"/>
      <c r="AP467" s="46"/>
      <c r="AQ467" s="46"/>
      <c r="AR467" s="46"/>
      <c r="AS467" s="46"/>
      <c r="AT467" s="46"/>
      <c r="AU467" s="46"/>
      <c r="AV467" s="46"/>
      <c r="AW467" s="46"/>
      <c r="AX467" s="46"/>
      <c r="AY467" s="46"/>
      <c r="AZ467" s="46"/>
      <c r="BA467" s="46"/>
      <c r="BB467" s="46"/>
      <c r="BC467" s="46"/>
      <c r="BD467" s="46"/>
      <c r="BE467" s="46"/>
      <c r="BF467" s="46"/>
      <c r="BG467" s="46"/>
      <c r="BH467" s="46"/>
      <c r="BI467" s="46"/>
      <c r="BJ467" s="46"/>
      <c r="BK467" s="46"/>
      <c r="BL467" s="46"/>
      <c r="BM467" s="46"/>
      <c r="BN467" s="46"/>
      <c r="BO467" s="46"/>
      <c r="BP467" s="46"/>
      <c r="BQ467" s="46"/>
      <c r="BR467" s="46"/>
      <c r="BS467" s="46"/>
      <c r="BT467" s="46"/>
      <c r="BU467" s="46"/>
      <c r="BV467" s="46"/>
      <c r="BW467" s="46"/>
      <c r="BX467" s="46"/>
      <c r="BY467" s="46"/>
      <c r="BZ467" s="46"/>
      <c r="CA467" s="46"/>
      <c r="CB467" s="46"/>
      <c r="CC467" s="46"/>
      <c r="CD467" s="46"/>
      <c r="CE467" s="46"/>
      <c r="CF467" s="46"/>
      <c r="CG467" s="46"/>
      <c r="CH467" s="46"/>
      <c r="CI467" s="46"/>
      <c r="CJ467" s="46"/>
      <c r="CK467" s="46"/>
      <c r="CL467" s="46"/>
      <c r="CM467" s="46"/>
      <c r="CN467" s="46"/>
      <c r="CO467" s="46"/>
      <c r="CP467" s="46"/>
      <c r="CQ467" s="46"/>
      <c r="CR467" s="46"/>
      <c r="CS467" s="46"/>
      <c r="CT467" s="46"/>
      <c r="CU467" s="46"/>
      <c r="CV467" s="46"/>
      <c r="CW467" s="46"/>
      <c r="CX467" s="46"/>
      <c r="CY467" s="46"/>
      <c r="CZ467" s="46"/>
      <c r="DA467" s="46"/>
      <c r="DB467" s="46"/>
      <c r="DC467" s="46"/>
      <c r="DD467" s="46"/>
      <c r="DE467" s="46"/>
      <c r="DF467" s="46"/>
      <c r="DG467" s="46"/>
      <c r="DH467" s="46"/>
      <c r="DI467" s="46"/>
      <c r="DJ467" s="46"/>
      <c r="DK467" s="46"/>
      <c r="DL467" s="46"/>
      <c r="DM467" s="46"/>
      <c r="DN467" s="46"/>
      <c r="DO467" s="46"/>
      <c r="DP467" s="46"/>
      <c r="DQ467" s="46"/>
      <c r="DR467" s="46"/>
      <c r="DS467" s="46"/>
      <c r="DT467" s="46"/>
      <c r="DU467" s="46"/>
      <c r="DV467" s="46"/>
      <c r="DW467" s="46"/>
      <c r="DX467" s="46"/>
      <c r="DY467" s="46"/>
      <c r="DZ467" s="46"/>
      <c r="EA467" s="46"/>
      <c r="EB467" s="46"/>
      <c r="EC467" s="46"/>
      <c r="ED467" s="46"/>
      <c r="EE467" s="46"/>
      <c r="EF467" s="46"/>
      <c r="EG467" s="46"/>
      <c r="EH467" s="46"/>
      <c r="EI467" s="46"/>
      <c r="EJ467" s="46"/>
      <c r="EK467" s="46"/>
      <c r="EL467" s="46"/>
      <c r="EM467" s="46"/>
      <c r="EN467" s="46"/>
      <c r="EO467" s="46"/>
      <c r="EP467" s="46"/>
      <c r="EQ467" s="46"/>
      <c r="ER467" s="46"/>
      <c r="ES467" s="46"/>
      <c r="ET467" s="46"/>
      <c r="EU467" s="46"/>
      <c r="EV467" s="46"/>
      <c r="EW467" s="46"/>
      <c r="EX467" s="46"/>
      <c r="EY467" s="46"/>
      <c r="EZ467" s="46"/>
      <c r="FA467" s="46"/>
      <c r="FB467" s="46"/>
      <c r="FC467" s="46"/>
      <c r="FD467" s="46"/>
      <c r="FE467" s="46"/>
      <c r="FF467" s="46"/>
      <c r="FG467" s="46"/>
      <c r="FH467" s="46"/>
      <c r="FI467" s="46"/>
      <c r="FJ467" s="46"/>
      <c r="FK467" s="46"/>
      <c r="FL467" s="46"/>
      <c r="FM467" s="46"/>
      <c r="FN467" s="46"/>
      <c r="FO467" s="46"/>
      <c r="FP467" s="46"/>
      <c r="FQ467" s="46"/>
      <c r="FR467" s="46"/>
      <c r="FS467" s="46"/>
      <c r="FT467" s="46"/>
      <c r="FU467" s="46"/>
      <c r="FV467" s="46"/>
      <c r="FW467" s="46"/>
      <c r="FX467" s="46"/>
      <c r="FY467" s="46"/>
      <c r="FZ467" s="46"/>
      <c r="GA467" s="46"/>
      <c r="GB467" s="46"/>
      <c r="GC467" s="46"/>
      <c r="GD467" s="46"/>
      <c r="GE467" s="46"/>
      <c r="GF467" s="46"/>
      <c r="GG467" s="46"/>
      <c r="GH467" s="46"/>
      <c r="GI467" s="46"/>
      <c r="GJ467" s="46"/>
      <c r="GK467" s="46"/>
      <c r="GL467" s="46"/>
      <c r="GM467" s="46"/>
      <c r="GN467" s="46"/>
      <c r="GO467" s="46"/>
      <c r="GP467" s="46"/>
      <c r="GQ467" s="46"/>
      <c r="GR467" s="46"/>
      <c r="GS467" s="46"/>
      <c r="GT467" s="46"/>
      <c r="GU467" s="46"/>
      <c r="GV467" s="46"/>
      <c r="GW467" s="46"/>
      <c r="GX467" s="46"/>
      <c r="GY467" s="46"/>
      <c r="GZ467" s="46"/>
      <c r="HA467" s="46"/>
      <c r="HB467" s="46"/>
      <c r="HC467" s="46"/>
      <c r="HD467" s="46"/>
      <c r="HE467" s="46"/>
      <c r="HF467" s="46"/>
      <c r="HG467" s="46"/>
      <c r="HH467" s="46"/>
      <c r="HI467" s="46"/>
      <c r="HJ467" s="46"/>
      <c r="HK467" s="46"/>
      <c r="HL467" s="46"/>
    </row>
    <row r="468" spans="1:220" s="119" customFormat="1" ht="28.5" customHeight="1" x14ac:dyDescent="0.45">
      <c r="A468" s="19"/>
      <c r="B468" s="21"/>
      <c r="C468" s="120"/>
      <c r="D468" s="19"/>
      <c r="E468" s="19"/>
      <c r="F468" s="19"/>
      <c r="G468" s="19"/>
      <c r="H468" s="19"/>
      <c r="I468" s="19"/>
      <c r="J468" s="68"/>
      <c r="K468" s="19"/>
      <c r="L468" s="19"/>
      <c r="N468" s="45"/>
      <c r="O468" s="46"/>
      <c r="P468" s="46"/>
      <c r="Q468" s="46"/>
      <c r="R468" s="46"/>
      <c r="S468" s="46"/>
      <c r="T468" s="46"/>
      <c r="U468" s="46"/>
      <c r="V468" s="46"/>
      <c r="W468" s="46"/>
      <c r="X468" s="46"/>
      <c r="Y468" s="46"/>
      <c r="Z468" s="46"/>
      <c r="AA468" s="46"/>
      <c r="AB468" s="46"/>
      <c r="AC468" s="46"/>
      <c r="AD468" s="46"/>
      <c r="AE468" s="46"/>
      <c r="AF468" s="46"/>
      <c r="AG468" s="46"/>
      <c r="AH468" s="46"/>
      <c r="AI468" s="46"/>
      <c r="AJ468" s="46"/>
      <c r="AK468" s="46"/>
      <c r="AL468" s="46"/>
      <c r="AM468" s="46"/>
      <c r="AN468" s="46"/>
      <c r="AO468" s="46"/>
      <c r="AP468" s="46"/>
      <c r="AQ468" s="46"/>
      <c r="AR468" s="46"/>
      <c r="AS468" s="46"/>
      <c r="AT468" s="46"/>
      <c r="AU468" s="46"/>
      <c r="AV468" s="46"/>
      <c r="AW468" s="46"/>
      <c r="AX468" s="46"/>
      <c r="AY468" s="46"/>
      <c r="AZ468" s="46"/>
      <c r="BA468" s="46"/>
      <c r="BB468" s="46"/>
      <c r="BC468" s="46"/>
      <c r="BD468" s="46"/>
      <c r="BE468" s="46"/>
      <c r="BF468" s="46"/>
      <c r="BG468" s="46"/>
      <c r="BH468" s="46"/>
      <c r="BI468" s="46"/>
      <c r="BJ468" s="46"/>
      <c r="BK468" s="46"/>
      <c r="BL468" s="46"/>
      <c r="BM468" s="46"/>
      <c r="BN468" s="46"/>
      <c r="BO468" s="46"/>
      <c r="BP468" s="46"/>
      <c r="BQ468" s="46"/>
      <c r="BR468" s="46"/>
      <c r="BS468" s="46"/>
      <c r="BT468" s="46"/>
      <c r="BU468" s="46"/>
      <c r="BV468" s="46"/>
      <c r="BW468" s="46"/>
      <c r="BX468" s="46"/>
      <c r="BY468" s="46"/>
      <c r="BZ468" s="46"/>
      <c r="CA468" s="46"/>
      <c r="CB468" s="46"/>
      <c r="CC468" s="46"/>
      <c r="CD468" s="46"/>
      <c r="CE468" s="46"/>
      <c r="CF468" s="46"/>
      <c r="CG468" s="46"/>
      <c r="CH468" s="46"/>
      <c r="CI468" s="46"/>
      <c r="CJ468" s="46"/>
      <c r="CK468" s="46"/>
      <c r="CL468" s="46"/>
      <c r="CM468" s="46"/>
      <c r="CN468" s="46"/>
      <c r="CO468" s="46"/>
      <c r="CP468" s="46"/>
      <c r="CQ468" s="46"/>
      <c r="CR468" s="46"/>
      <c r="CS468" s="46"/>
      <c r="CT468" s="46"/>
      <c r="CU468" s="46"/>
      <c r="CV468" s="46"/>
      <c r="CW468" s="46"/>
      <c r="CX468" s="46"/>
      <c r="CY468" s="46"/>
      <c r="CZ468" s="46"/>
      <c r="DA468" s="46"/>
      <c r="DB468" s="46"/>
      <c r="DC468" s="46"/>
      <c r="DD468" s="46"/>
      <c r="DE468" s="46"/>
      <c r="DF468" s="46"/>
      <c r="DG468" s="46"/>
      <c r="DH468" s="46"/>
      <c r="DI468" s="46"/>
      <c r="DJ468" s="46"/>
      <c r="DK468" s="46"/>
      <c r="DL468" s="46"/>
      <c r="DM468" s="46"/>
      <c r="DN468" s="46"/>
      <c r="DO468" s="46"/>
      <c r="DP468" s="46"/>
      <c r="DQ468" s="46"/>
      <c r="DR468" s="46"/>
      <c r="DS468" s="46"/>
      <c r="DT468" s="46"/>
      <c r="DU468" s="46"/>
      <c r="DV468" s="46"/>
      <c r="DW468" s="46"/>
      <c r="DX468" s="46"/>
      <c r="DY468" s="46"/>
      <c r="DZ468" s="46"/>
      <c r="EA468" s="46"/>
      <c r="EB468" s="46"/>
      <c r="EC468" s="46"/>
      <c r="ED468" s="46"/>
      <c r="EE468" s="46"/>
      <c r="EF468" s="46"/>
      <c r="EG468" s="46"/>
      <c r="EH468" s="46"/>
      <c r="EI468" s="46"/>
      <c r="EJ468" s="46"/>
      <c r="EK468" s="46"/>
      <c r="EL468" s="46"/>
      <c r="EM468" s="46"/>
      <c r="EN468" s="46"/>
      <c r="EO468" s="46"/>
      <c r="EP468" s="46"/>
      <c r="EQ468" s="46"/>
      <c r="ER468" s="46"/>
      <c r="ES468" s="46"/>
      <c r="ET468" s="46"/>
      <c r="EU468" s="46"/>
      <c r="EV468" s="46"/>
      <c r="EW468" s="46"/>
      <c r="EX468" s="46"/>
      <c r="EY468" s="46"/>
      <c r="EZ468" s="46"/>
      <c r="FA468" s="46"/>
      <c r="FB468" s="46"/>
      <c r="FC468" s="46"/>
      <c r="FD468" s="46"/>
      <c r="FE468" s="46"/>
      <c r="FF468" s="46"/>
      <c r="FG468" s="46"/>
      <c r="FH468" s="46"/>
      <c r="FI468" s="46"/>
      <c r="FJ468" s="46"/>
      <c r="FK468" s="46"/>
      <c r="FL468" s="46"/>
      <c r="FM468" s="46"/>
      <c r="FN468" s="46"/>
      <c r="FO468" s="46"/>
      <c r="FP468" s="46"/>
      <c r="FQ468" s="46"/>
      <c r="FR468" s="46"/>
      <c r="FS468" s="46"/>
      <c r="FT468" s="46"/>
      <c r="FU468" s="46"/>
      <c r="FV468" s="46"/>
      <c r="FW468" s="46"/>
      <c r="FX468" s="46"/>
      <c r="FY468" s="46"/>
      <c r="FZ468" s="46"/>
      <c r="GA468" s="46"/>
      <c r="GB468" s="46"/>
      <c r="GC468" s="46"/>
      <c r="GD468" s="46"/>
      <c r="GE468" s="46"/>
      <c r="GF468" s="46"/>
      <c r="GG468" s="46"/>
      <c r="GH468" s="46"/>
      <c r="GI468" s="46"/>
      <c r="GJ468" s="46"/>
      <c r="GK468" s="46"/>
      <c r="GL468" s="46"/>
      <c r="GM468" s="46"/>
      <c r="GN468" s="46"/>
      <c r="GO468" s="46"/>
      <c r="GP468" s="46"/>
      <c r="GQ468" s="46"/>
      <c r="GR468" s="46"/>
      <c r="GS468" s="46"/>
      <c r="GT468" s="46"/>
      <c r="GU468" s="46"/>
      <c r="GV468" s="46"/>
      <c r="GW468" s="46"/>
      <c r="GX468" s="46"/>
      <c r="GY468" s="46"/>
      <c r="GZ468" s="46"/>
      <c r="HA468" s="46"/>
      <c r="HB468" s="46"/>
      <c r="HC468" s="46"/>
      <c r="HD468" s="46"/>
      <c r="HE468" s="46"/>
      <c r="HF468" s="46"/>
      <c r="HG468" s="46"/>
      <c r="HH468" s="46"/>
      <c r="HI468" s="46"/>
      <c r="HJ468" s="46"/>
      <c r="HK468" s="46"/>
      <c r="HL468" s="46"/>
    </row>
    <row r="469" spans="1:220" s="119" customFormat="1" ht="28.5" customHeight="1" x14ac:dyDescent="0.45">
      <c r="A469" s="19"/>
      <c r="B469" s="21"/>
      <c r="C469" s="120"/>
      <c r="D469" s="19"/>
      <c r="E469" s="19"/>
      <c r="F469" s="19"/>
      <c r="G469" s="19"/>
      <c r="H469" s="19"/>
      <c r="I469" s="19"/>
      <c r="J469" s="68"/>
      <c r="K469" s="19"/>
      <c r="L469" s="19"/>
      <c r="N469" s="45"/>
      <c r="O469" s="46"/>
      <c r="P469" s="46"/>
      <c r="Q469" s="46"/>
      <c r="R469" s="46"/>
      <c r="S469" s="46"/>
      <c r="T469" s="46"/>
      <c r="U469" s="46"/>
      <c r="V469" s="46"/>
      <c r="W469" s="46"/>
      <c r="X469" s="46"/>
      <c r="Y469" s="46"/>
      <c r="Z469" s="46"/>
      <c r="AA469" s="46"/>
      <c r="AB469" s="46"/>
      <c r="AC469" s="46"/>
      <c r="AD469" s="46"/>
      <c r="AE469" s="46"/>
      <c r="AF469" s="46"/>
      <c r="AG469" s="46"/>
      <c r="AH469" s="46"/>
      <c r="AI469" s="46"/>
      <c r="AJ469" s="46"/>
      <c r="AK469" s="46"/>
      <c r="AL469" s="46"/>
      <c r="AM469" s="46"/>
      <c r="AN469" s="46"/>
      <c r="AO469" s="46"/>
      <c r="AP469" s="46"/>
      <c r="AQ469" s="46"/>
      <c r="AR469" s="46"/>
      <c r="AS469" s="46"/>
      <c r="AT469" s="46"/>
      <c r="AU469" s="46"/>
      <c r="AV469" s="46"/>
      <c r="AW469" s="46"/>
      <c r="AX469" s="46"/>
      <c r="AY469" s="46"/>
      <c r="AZ469" s="46"/>
      <c r="BA469" s="46"/>
      <c r="BB469" s="46"/>
      <c r="BC469" s="46"/>
      <c r="BD469" s="46"/>
      <c r="BE469" s="46"/>
      <c r="BF469" s="46"/>
      <c r="BG469" s="46"/>
      <c r="BH469" s="46"/>
      <c r="BI469" s="46"/>
      <c r="BJ469" s="46"/>
      <c r="BK469" s="46"/>
      <c r="BL469" s="46"/>
      <c r="BM469" s="46"/>
      <c r="BN469" s="46"/>
      <c r="BO469" s="46"/>
      <c r="BP469" s="46"/>
      <c r="BQ469" s="46"/>
      <c r="BR469" s="46"/>
      <c r="BS469" s="46"/>
      <c r="BT469" s="46"/>
      <c r="BU469" s="46"/>
      <c r="BV469" s="46"/>
      <c r="BW469" s="46"/>
      <c r="BX469" s="46"/>
      <c r="BY469" s="46"/>
      <c r="BZ469" s="46"/>
      <c r="CA469" s="46"/>
      <c r="CB469" s="46"/>
      <c r="CC469" s="46"/>
      <c r="CD469" s="46"/>
      <c r="CE469" s="46"/>
      <c r="CF469" s="46"/>
      <c r="CG469" s="46"/>
      <c r="CH469" s="46"/>
      <c r="CI469" s="46"/>
      <c r="CJ469" s="46"/>
      <c r="CK469" s="46"/>
      <c r="CL469" s="46"/>
      <c r="CM469" s="46"/>
      <c r="CN469" s="46"/>
      <c r="CO469" s="46"/>
      <c r="CP469" s="46"/>
      <c r="CQ469" s="46"/>
      <c r="CR469" s="46"/>
      <c r="CS469" s="46"/>
      <c r="CT469" s="46"/>
      <c r="CU469" s="46"/>
      <c r="CV469" s="46"/>
      <c r="CW469" s="46"/>
      <c r="CX469" s="46"/>
      <c r="CY469" s="46"/>
      <c r="CZ469" s="46"/>
      <c r="DA469" s="46"/>
      <c r="DB469" s="46"/>
      <c r="DC469" s="46"/>
      <c r="DD469" s="46"/>
      <c r="DE469" s="46"/>
      <c r="DF469" s="46"/>
      <c r="DG469" s="46"/>
      <c r="DH469" s="46"/>
      <c r="DI469" s="46"/>
      <c r="DJ469" s="46"/>
      <c r="DK469" s="46"/>
      <c r="DL469" s="46"/>
      <c r="DM469" s="46"/>
      <c r="DN469" s="46"/>
      <c r="DO469" s="46"/>
      <c r="DP469" s="46"/>
      <c r="DQ469" s="46"/>
      <c r="DR469" s="46"/>
      <c r="DS469" s="46"/>
      <c r="DT469" s="46"/>
      <c r="DU469" s="46"/>
      <c r="DV469" s="46"/>
      <c r="DW469" s="46"/>
      <c r="DX469" s="46"/>
      <c r="DY469" s="46"/>
      <c r="DZ469" s="46"/>
      <c r="EA469" s="46"/>
      <c r="EB469" s="46"/>
      <c r="EC469" s="46"/>
      <c r="ED469" s="46"/>
      <c r="EE469" s="46"/>
      <c r="EF469" s="46"/>
      <c r="EG469" s="46"/>
      <c r="EH469" s="46"/>
      <c r="EI469" s="46"/>
      <c r="EJ469" s="46"/>
      <c r="EK469" s="46"/>
      <c r="EL469" s="46"/>
      <c r="EM469" s="46"/>
      <c r="EN469" s="46"/>
      <c r="EO469" s="46"/>
      <c r="EP469" s="46"/>
      <c r="EQ469" s="46"/>
      <c r="ER469" s="46"/>
      <c r="ES469" s="46"/>
      <c r="ET469" s="46"/>
      <c r="EU469" s="46"/>
      <c r="EV469" s="46"/>
      <c r="EW469" s="46"/>
      <c r="EX469" s="46"/>
      <c r="EY469" s="46"/>
      <c r="EZ469" s="46"/>
      <c r="FA469" s="46"/>
      <c r="FB469" s="46"/>
      <c r="FC469" s="46"/>
      <c r="FD469" s="46"/>
      <c r="FE469" s="46"/>
      <c r="FF469" s="46"/>
      <c r="FG469" s="46"/>
      <c r="FH469" s="46"/>
      <c r="FI469" s="46"/>
      <c r="FJ469" s="46"/>
      <c r="FK469" s="46"/>
      <c r="FL469" s="46"/>
      <c r="FM469" s="46"/>
      <c r="FN469" s="46"/>
      <c r="FO469" s="46"/>
      <c r="FP469" s="46"/>
      <c r="FQ469" s="46"/>
      <c r="FR469" s="46"/>
      <c r="FS469" s="46"/>
      <c r="FT469" s="46"/>
      <c r="FU469" s="46"/>
      <c r="FV469" s="46"/>
      <c r="FW469" s="46"/>
      <c r="FX469" s="46"/>
      <c r="FY469" s="46"/>
      <c r="FZ469" s="46"/>
      <c r="GA469" s="46"/>
      <c r="GB469" s="46"/>
      <c r="GC469" s="46"/>
      <c r="GD469" s="46"/>
      <c r="GE469" s="46"/>
      <c r="GF469" s="46"/>
      <c r="GG469" s="46"/>
      <c r="GH469" s="46"/>
      <c r="GI469" s="46"/>
      <c r="GJ469" s="46"/>
      <c r="GK469" s="46"/>
      <c r="GL469" s="46"/>
      <c r="GM469" s="46"/>
      <c r="GN469" s="46"/>
      <c r="GO469" s="46"/>
      <c r="GP469" s="46"/>
      <c r="GQ469" s="46"/>
      <c r="GR469" s="46"/>
      <c r="GS469" s="46"/>
      <c r="GT469" s="46"/>
      <c r="GU469" s="46"/>
      <c r="GV469" s="46"/>
      <c r="GW469" s="46"/>
      <c r="GX469" s="46"/>
      <c r="GY469" s="46"/>
      <c r="GZ469" s="46"/>
      <c r="HA469" s="46"/>
      <c r="HB469" s="46"/>
      <c r="HC469" s="46"/>
      <c r="HD469" s="46"/>
      <c r="HE469" s="46"/>
      <c r="HF469" s="46"/>
      <c r="HG469" s="46"/>
      <c r="HH469" s="46"/>
      <c r="HI469" s="46"/>
      <c r="HJ469" s="46"/>
      <c r="HK469" s="46"/>
      <c r="HL469" s="46"/>
    </row>
    <row r="470" spans="1:220" s="119" customFormat="1" ht="28.5" customHeight="1" x14ac:dyDescent="0.45">
      <c r="A470" s="19"/>
      <c r="B470" s="21"/>
      <c r="C470" s="120"/>
      <c r="D470" s="19"/>
      <c r="E470" s="19"/>
      <c r="F470" s="19"/>
      <c r="G470" s="19"/>
      <c r="H470" s="19"/>
      <c r="I470" s="19"/>
      <c r="J470" s="68"/>
      <c r="K470" s="19"/>
      <c r="L470" s="19"/>
      <c r="N470" s="45"/>
      <c r="O470" s="46"/>
      <c r="P470" s="46"/>
      <c r="Q470" s="46"/>
      <c r="R470" s="46"/>
      <c r="S470" s="46"/>
      <c r="T470" s="46"/>
      <c r="U470" s="46"/>
      <c r="V470" s="46"/>
      <c r="W470" s="46"/>
      <c r="X470" s="46"/>
      <c r="Y470" s="46"/>
      <c r="Z470" s="46"/>
      <c r="AA470" s="46"/>
      <c r="AB470" s="46"/>
      <c r="AC470" s="46"/>
      <c r="AD470" s="46"/>
      <c r="AE470" s="46"/>
      <c r="AF470" s="46"/>
      <c r="AG470" s="46"/>
      <c r="AH470" s="46"/>
      <c r="AI470" s="46"/>
      <c r="AJ470" s="46"/>
      <c r="AK470" s="46"/>
      <c r="AL470" s="46"/>
      <c r="AM470" s="46"/>
      <c r="AN470" s="46"/>
      <c r="AO470" s="46"/>
      <c r="AP470" s="46"/>
      <c r="AQ470" s="46"/>
      <c r="AR470" s="46"/>
      <c r="AS470" s="46"/>
      <c r="AT470" s="46"/>
      <c r="AU470" s="46"/>
      <c r="AV470" s="46"/>
      <c r="AW470" s="46"/>
      <c r="AX470" s="46"/>
      <c r="AY470" s="46"/>
      <c r="AZ470" s="46"/>
      <c r="BA470" s="46"/>
      <c r="BB470" s="46"/>
      <c r="BC470" s="46"/>
      <c r="BD470" s="46"/>
      <c r="BE470" s="46"/>
      <c r="BF470" s="46"/>
      <c r="BG470" s="46"/>
      <c r="BH470" s="46"/>
      <c r="BI470" s="46"/>
      <c r="BJ470" s="46"/>
      <c r="BK470" s="46"/>
      <c r="BL470" s="46"/>
      <c r="BM470" s="46"/>
      <c r="BN470" s="46"/>
      <c r="BO470" s="46"/>
      <c r="BP470" s="46"/>
      <c r="BQ470" s="46"/>
      <c r="BR470" s="46"/>
      <c r="BS470" s="46"/>
      <c r="BT470" s="46"/>
      <c r="BU470" s="46"/>
      <c r="BV470" s="46"/>
      <c r="BW470" s="46"/>
      <c r="BX470" s="46"/>
      <c r="BY470" s="46"/>
      <c r="BZ470" s="46"/>
      <c r="CA470" s="46"/>
      <c r="CB470" s="46"/>
      <c r="CC470" s="46"/>
      <c r="CD470" s="46"/>
      <c r="CE470" s="46"/>
      <c r="CF470" s="46"/>
      <c r="CG470" s="46"/>
      <c r="CH470" s="46"/>
      <c r="CI470" s="46"/>
      <c r="CJ470" s="46"/>
      <c r="CK470" s="46"/>
      <c r="CL470" s="46"/>
      <c r="CM470" s="46"/>
      <c r="CN470" s="46"/>
      <c r="CO470" s="46"/>
      <c r="CP470" s="46"/>
      <c r="CQ470" s="46"/>
      <c r="CR470" s="46"/>
      <c r="CS470" s="46"/>
      <c r="CT470" s="46"/>
      <c r="CU470" s="46"/>
      <c r="CV470" s="46"/>
      <c r="CW470" s="46"/>
      <c r="CX470" s="46"/>
      <c r="CY470" s="46"/>
      <c r="CZ470" s="46"/>
      <c r="DA470" s="46"/>
      <c r="DB470" s="46"/>
      <c r="DC470" s="46"/>
      <c r="DD470" s="46"/>
      <c r="DE470" s="46"/>
      <c r="DF470" s="46"/>
      <c r="DG470" s="46"/>
      <c r="DH470" s="46"/>
      <c r="DI470" s="46"/>
      <c r="DJ470" s="46"/>
      <c r="DK470" s="46"/>
      <c r="DL470" s="46"/>
      <c r="DM470" s="46"/>
      <c r="DN470" s="46"/>
      <c r="DO470" s="46"/>
      <c r="DP470" s="46"/>
      <c r="DQ470" s="46"/>
      <c r="DR470" s="46"/>
      <c r="DS470" s="46"/>
      <c r="DT470" s="46"/>
      <c r="DU470" s="46"/>
      <c r="DV470" s="46"/>
      <c r="DW470" s="46"/>
      <c r="DX470" s="46"/>
      <c r="DY470" s="46"/>
      <c r="DZ470" s="46"/>
      <c r="EA470" s="46"/>
      <c r="EB470" s="46"/>
      <c r="EC470" s="46"/>
      <c r="ED470" s="46"/>
      <c r="EE470" s="46"/>
      <c r="EF470" s="46"/>
      <c r="EG470" s="46"/>
      <c r="EH470" s="46"/>
      <c r="EI470" s="46"/>
      <c r="EJ470" s="46"/>
      <c r="EK470" s="46"/>
      <c r="EL470" s="46"/>
      <c r="EM470" s="46"/>
      <c r="EN470" s="46"/>
      <c r="EO470" s="46"/>
      <c r="EP470" s="46"/>
      <c r="EQ470" s="46"/>
      <c r="ER470" s="46"/>
      <c r="ES470" s="46"/>
      <c r="ET470" s="46"/>
      <c r="EU470" s="46"/>
      <c r="EV470" s="46"/>
      <c r="EW470" s="46"/>
      <c r="EX470" s="46"/>
      <c r="EY470" s="46"/>
      <c r="EZ470" s="46"/>
      <c r="FA470" s="46"/>
      <c r="FB470" s="46"/>
      <c r="FC470" s="46"/>
      <c r="FD470" s="46"/>
      <c r="FE470" s="46"/>
      <c r="FF470" s="46"/>
      <c r="FG470" s="46"/>
      <c r="FH470" s="46"/>
      <c r="FI470" s="46"/>
      <c r="FJ470" s="46"/>
      <c r="FK470" s="46"/>
      <c r="FL470" s="46"/>
      <c r="FM470" s="46"/>
      <c r="FN470" s="46"/>
      <c r="FO470" s="46"/>
      <c r="FP470" s="46"/>
      <c r="FQ470" s="46"/>
      <c r="FR470" s="46"/>
      <c r="FS470" s="46"/>
      <c r="FT470" s="46"/>
      <c r="FU470" s="46"/>
      <c r="FV470" s="46"/>
      <c r="FW470" s="46"/>
      <c r="FX470" s="46"/>
      <c r="FY470" s="46"/>
      <c r="FZ470" s="46"/>
      <c r="GA470" s="46"/>
      <c r="GB470" s="46"/>
      <c r="GC470" s="46"/>
      <c r="GD470" s="46"/>
      <c r="GE470" s="46"/>
      <c r="GF470" s="46"/>
      <c r="GG470" s="46"/>
      <c r="GH470" s="46"/>
      <c r="GI470" s="46"/>
      <c r="GJ470" s="46"/>
      <c r="GK470" s="46"/>
      <c r="GL470" s="46"/>
      <c r="GM470" s="46"/>
      <c r="GN470" s="46"/>
      <c r="GO470" s="46"/>
      <c r="GP470" s="46"/>
      <c r="GQ470" s="46"/>
      <c r="GR470" s="46"/>
      <c r="GS470" s="46"/>
      <c r="GT470" s="46"/>
      <c r="GU470" s="46"/>
      <c r="GV470" s="46"/>
      <c r="GW470" s="46"/>
      <c r="GX470" s="46"/>
      <c r="GY470" s="46"/>
      <c r="GZ470" s="46"/>
      <c r="HA470" s="46"/>
      <c r="HB470" s="46"/>
      <c r="HC470" s="46"/>
      <c r="HD470" s="46"/>
      <c r="HE470" s="46"/>
      <c r="HF470" s="46"/>
      <c r="HG470" s="46"/>
      <c r="HH470" s="46"/>
      <c r="HI470" s="46"/>
      <c r="HJ470" s="46"/>
      <c r="HK470" s="46"/>
      <c r="HL470" s="46"/>
    </row>
    <row r="471" spans="1:220" s="119" customFormat="1" ht="28.5" customHeight="1" x14ac:dyDescent="0.45">
      <c r="A471" s="19"/>
      <c r="B471" s="21"/>
      <c r="C471" s="120"/>
      <c r="D471" s="19"/>
      <c r="E471" s="19"/>
      <c r="F471" s="19"/>
      <c r="G471" s="19"/>
      <c r="H471" s="19"/>
      <c r="I471" s="19"/>
      <c r="J471" s="68"/>
      <c r="K471" s="19"/>
      <c r="L471" s="19"/>
      <c r="N471" s="45"/>
      <c r="O471" s="46"/>
      <c r="P471" s="46"/>
      <c r="Q471" s="46"/>
      <c r="R471" s="46"/>
      <c r="S471" s="46"/>
      <c r="T471" s="46"/>
      <c r="U471" s="46"/>
      <c r="V471" s="46"/>
      <c r="W471" s="46"/>
      <c r="X471" s="46"/>
      <c r="Y471" s="46"/>
      <c r="Z471" s="46"/>
      <c r="AA471" s="46"/>
      <c r="AB471" s="46"/>
      <c r="AC471" s="46"/>
      <c r="AD471" s="46"/>
      <c r="AE471" s="46"/>
      <c r="AF471" s="46"/>
      <c r="AG471" s="46"/>
      <c r="AH471" s="46"/>
      <c r="AI471" s="46"/>
      <c r="AJ471" s="46"/>
      <c r="AK471" s="46"/>
      <c r="AL471" s="46"/>
      <c r="AM471" s="46"/>
      <c r="AN471" s="46"/>
      <c r="AO471" s="46"/>
      <c r="AP471" s="46"/>
      <c r="AQ471" s="46"/>
      <c r="AR471" s="46"/>
      <c r="AS471" s="46"/>
      <c r="AT471" s="46"/>
      <c r="AU471" s="46"/>
      <c r="AV471" s="46"/>
      <c r="AW471" s="46"/>
      <c r="AX471" s="46"/>
      <c r="AY471" s="46"/>
      <c r="AZ471" s="46"/>
      <c r="BA471" s="46"/>
      <c r="BB471" s="46"/>
      <c r="BC471" s="46"/>
      <c r="BD471" s="46"/>
      <c r="BE471" s="46"/>
      <c r="BF471" s="46"/>
      <c r="BG471" s="46"/>
      <c r="BH471" s="46"/>
      <c r="BI471" s="46"/>
      <c r="BJ471" s="46"/>
      <c r="BK471" s="46"/>
      <c r="BL471" s="46"/>
      <c r="BM471" s="46"/>
      <c r="BN471" s="46"/>
      <c r="BO471" s="46"/>
      <c r="BP471" s="46"/>
      <c r="BQ471" s="46"/>
      <c r="BR471" s="46"/>
      <c r="BS471" s="46"/>
      <c r="BT471" s="46"/>
      <c r="BU471" s="46"/>
      <c r="BV471" s="46"/>
      <c r="BW471" s="46"/>
      <c r="BX471" s="46"/>
      <c r="BY471" s="46"/>
      <c r="BZ471" s="46"/>
      <c r="CA471" s="46"/>
      <c r="CB471" s="46"/>
      <c r="CC471" s="46"/>
      <c r="CD471" s="46"/>
      <c r="CE471" s="46"/>
      <c r="CF471" s="46"/>
      <c r="CG471" s="46"/>
      <c r="CH471" s="46"/>
      <c r="CI471" s="46"/>
      <c r="CJ471" s="46"/>
      <c r="CK471" s="46"/>
      <c r="CL471" s="46"/>
      <c r="CM471" s="46"/>
      <c r="CN471" s="46"/>
      <c r="CO471" s="46"/>
      <c r="CP471" s="46"/>
      <c r="CQ471" s="46"/>
      <c r="CR471" s="46"/>
      <c r="CS471" s="46"/>
      <c r="CT471" s="46"/>
      <c r="CU471" s="46"/>
      <c r="CV471" s="46"/>
      <c r="CW471" s="46"/>
      <c r="CX471" s="46"/>
      <c r="CY471" s="46"/>
      <c r="CZ471" s="46"/>
      <c r="DA471" s="46"/>
      <c r="DB471" s="46"/>
      <c r="DC471" s="46"/>
      <c r="DD471" s="46"/>
      <c r="DE471" s="46"/>
      <c r="DF471" s="46"/>
      <c r="DG471" s="46"/>
      <c r="DH471" s="46"/>
      <c r="DI471" s="46"/>
      <c r="DJ471" s="46"/>
      <c r="DK471" s="46"/>
      <c r="DL471" s="46"/>
      <c r="DM471" s="46"/>
      <c r="DN471" s="46"/>
      <c r="DO471" s="46"/>
      <c r="DP471" s="46"/>
      <c r="DQ471" s="46"/>
      <c r="DR471" s="46"/>
      <c r="DS471" s="46"/>
      <c r="DT471" s="46"/>
      <c r="DU471" s="46"/>
      <c r="DV471" s="46"/>
      <c r="DW471" s="46"/>
      <c r="DX471" s="46"/>
      <c r="DY471" s="46"/>
      <c r="DZ471" s="46"/>
      <c r="EA471" s="46"/>
      <c r="EB471" s="46"/>
      <c r="EC471" s="46"/>
      <c r="ED471" s="46"/>
      <c r="EE471" s="46"/>
      <c r="EF471" s="46"/>
      <c r="EG471" s="46"/>
      <c r="EH471" s="46"/>
      <c r="EI471" s="46"/>
      <c r="EJ471" s="46"/>
      <c r="EK471" s="46"/>
      <c r="EL471" s="46"/>
      <c r="EM471" s="46"/>
      <c r="EN471" s="46"/>
      <c r="EO471" s="46"/>
      <c r="EP471" s="46"/>
      <c r="EQ471" s="46"/>
      <c r="ER471" s="46"/>
      <c r="ES471" s="46"/>
      <c r="ET471" s="46"/>
      <c r="EU471" s="46"/>
      <c r="EV471" s="46"/>
      <c r="EW471" s="46"/>
      <c r="EX471" s="46"/>
      <c r="EY471" s="46"/>
      <c r="EZ471" s="46"/>
      <c r="FA471" s="46"/>
      <c r="FB471" s="46"/>
      <c r="FC471" s="46"/>
      <c r="FD471" s="46"/>
      <c r="FE471" s="46"/>
      <c r="FF471" s="46"/>
      <c r="FG471" s="46"/>
      <c r="FH471" s="46"/>
      <c r="FI471" s="46"/>
      <c r="FJ471" s="46"/>
      <c r="FK471" s="46"/>
      <c r="FL471" s="46"/>
      <c r="FM471" s="46"/>
      <c r="FN471" s="46"/>
      <c r="FO471" s="46"/>
      <c r="FP471" s="46"/>
      <c r="FQ471" s="46"/>
      <c r="FR471" s="46"/>
      <c r="FS471" s="46"/>
      <c r="FT471" s="46"/>
      <c r="FU471" s="46"/>
      <c r="FV471" s="46"/>
      <c r="FW471" s="46"/>
      <c r="FX471" s="46"/>
      <c r="FY471" s="46"/>
      <c r="FZ471" s="46"/>
      <c r="GA471" s="46"/>
      <c r="GB471" s="46"/>
      <c r="GC471" s="46"/>
      <c r="GD471" s="46"/>
      <c r="GE471" s="46"/>
      <c r="GF471" s="46"/>
      <c r="GG471" s="46"/>
      <c r="GH471" s="46"/>
      <c r="GI471" s="46"/>
      <c r="GJ471" s="46"/>
      <c r="GK471" s="46"/>
      <c r="GL471" s="46"/>
      <c r="GM471" s="46"/>
      <c r="GN471" s="46"/>
      <c r="GO471" s="46"/>
      <c r="GP471" s="46"/>
      <c r="GQ471" s="46"/>
      <c r="GR471" s="46"/>
      <c r="GS471" s="46"/>
      <c r="GT471" s="46"/>
      <c r="GU471" s="46"/>
      <c r="GV471" s="46"/>
      <c r="GW471" s="46"/>
      <c r="GX471" s="46"/>
      <c r="GY471" s="46"/>
      <c r="GZ471" s="46"/>
      <c r="HA471" s="46"/>
      <c r="HB471" s="46"/>
      <c r="HC471" s="46"/>
      <c r="HD471" s="46"/>
      <c r="HE471" s="46"/>
      <c r="HF471" s="46"/>
      <c r="HG471" s="46"/>
      <c r="HH471" s="46"/>
      <c r="HI471" s="46"/>
      <c r="HJ471" s="46"/>
      <c r="HK471" s="46"/>
      <c r="HL471" s="46"/>
    </row>
    <row r="472" spans="1:220" s="119" customFormat="1" ht="28.5" customHeight="1" x14ac:dyDescent="0.45">
      <c r="A472" s="19"/>
      <c r="B472" s="21"/>
      <c r="C472" s="120"/>
      <c r="D472" s="19"/>
      <c r="E472" s="19"/>
      <c r="F472" s="19"/>
      <c r="G472" s="19"/>
      <c r="H472" s="19"/>
      <c r="I472" s="19"/>
      <c r="J472" s="68"/>
      <c r="K472" s="19"/>
      <c r="L472" s="19"/>
      <c r="N472" s="45"/>
      <c r="O472" s="46"/>
      <c r="P472" s="46"/>
      <c r="Q472" s="46"/>
      <c r="R472" s="46"/>
      <c r="S472" s="46"/>
      <c r="T472" s="46"/>
      <c r="U472" s="46"/>
      <c r="V472" s="46"/>
      <c r="W472" s="46"/>
      <c r="X472" s="46"/>
      <c r="Y472" s="46"/>
      <c r="Z472" s="46"/>
      <c r="AA472" s="46"/>
      <c r="AB472" s="46"/>
      <c r="AC472" s="46"/>
      <c r="AD472" s="46"/>
      <c r="AE472" s="46"/>
      <c r="AF472" s="46"/>
      <c r="AG472" s="46"/>
      <c r="AH472" s="46"/>
      <c r="AI472" s="46"/>
      <c r="AJ472" s="46"/>
      <c r="AK472" s="46"/>
      <c r="AL472" s="46"/>
      <c r="AM472" s="46"/>
      <c r="AN472" s="46"/>
      <c r="AO472" s="46"/>
      <c r="AP472" s="46"/>
      <c r="AQ472" s="46"/>
      <c r="AR472" s="46"/>
      <c r="AS472" s="46"/>
      <c r="AT472" s="46"/>
      <c r="AU472" s="46"/>
      <c r="AV472" s="46"/>
      <c r="AW472" s="46"/>
      <c r="AX472" s="46"/>
      <c r="AY472" s="46"/>
      <c r="AZ472" s="46"/>
      <c r="BA472" s="46"/>
      <c r="BB472" s="46"/>
      <c r="BC472" s="46"/>
      <c r="BD472" s="46"/>
      <c r="BE472" s="46"/>
      <c r="BF472" s="46"/>
      <c r="BG472" s="46"/>
      <c r="BH472" s="46"/>
      <c r="BI472" s="46"/>
      <c r="BJ472" s="46"/>
      <c r="BK472" s="46"/>
      <c r="BL472" s="46"/>
      <c r="BM472" s="46"/>
      <c r="BN472" s="46"/>
      <c r="BO472" s="46"/>
      <c r="BP472" s="46"/>
      <c r="BQ472" s="46"/>
      <c r="BR472" s="46"/>
      <c r="BS472" s="46"/>
      <c r="BT472" s="46"/>
      <c r="BU472" s="46"/>
      <c r="BV472" s="46"/>
      <c r="BW472" s="46"/>
      <c r="BX472" s="46"/>
      <c r="BY472" s="46"/>
      <c r="BZ472" s="46"/>
      <c r="CA472" s="46"/>
      <c r="CB472" s="46"/>
      <c r="CC472" s="46"/>
      <c r="CD472" s="46"/>
      <c r="CE472" s="46"/>
      <c r="CF472" s="46"/>
      <c r="CG472" s="46"/>
      <c r="CH472" s="46"/>
      <c r="CI472" s="46"/>
      <c r="CJ472" s="46"/>
      <c r="CK472" s="46"/>
      <c r="CL472" s="46"/>
      <c r="CM472" s="46"/>
      <c r="CN472" s="46"/>
      <c r="CO472" s="46"/>
      <c r="CP472" s="46"/>
      <c r="CQ472" s="46"/>
      <c r="CR472" s="46"/>
      <c r="CS472" s="46"/>
      <c r="CT472" s="46"/>
      <c r="CU472" s="46"/>
      <c r="CV472" s="46"/>
      <c r="CW472" s="46"/>
      <c r="CX472" s="46"/>
      <c r="CY472" s="46"/>
      <c r="CZ472" s="46"/>
      <c r="DA472" s="46"/>
      <c r="DB472" s="46"/>
      <c r="DC472" s="46"/>
      <c r="DD472" s="46"/>
      <c r="DE472" s="46"/>
      <c r="DF472" s="46"/>
      <c r="DG472" s="46"/>
      <c r="DH472" s="46"/>
      <c r="DI472" s="46"/>
      <c r="DJ472" s="46"/>
      <c r="DK472" s="46"/>
      <c r="DL472" s="46"/>
      <c r="DM472" s="46"/>
      <c r="DN472" s="46"/>
      <c r="DO472" s="46"/>
      <c r="DP472" s="46"/>
      <c r="DQ472" s="46"/>
      <c r="DR472" s="46"/>
      <c r="DS472" s="46"/>
      <c r="DT472" s="46"/>
      <c r="DU472" s="46"/>
      <c r="DV472" s="46"/>
      <c r="DW472" s="46"/>
      <c r="DX472" s="46"/>
      <c r="DY472" s="46"/>
      <c r="DZ472" s="46"/>
      <c r="EA472" s="46"/>
      <c r="EB472" s="46"/>
      <c r="EC472" s="46"/>
      <c r="ED472" s="46"/>
      <c r="EE472" s="46"/>
      <c r="EF472" s="46"/>
      <c r="EG472" s="46"/>
      <c r="EH472" s="46"/>
      <c r="EI472" s="46"/>
      <c r="EJ472" s="46"/>
      <c r="EK472" s="46"/>
      <c r="EL472" s="46"/>
      <c r="EM472" s="46"/>
      <c r="EN472" s="46"/>
      <c r="EO472" s="46"/>
      <c r="EP472" s="46"/>
      <c r="EQ472" s="46"/>
      <c r="ER472" s="46"/>
      <c r="ES472" s="46"/>
      <c r="ET472" s="46"/>
      <c r="EU472" s="46"/>
      <c r="EV472" s="46"/>
      <c r="EW472" s="46"/>
      <c r="EX472" s="46"/>
      <c r="EY472" s="46"/>
      <c r="EZ472" s="46"/>
      <c r="FA472" s="46"/>
      <c r="FB472" s="46"/>
      <c r="FC472" s="46"/>
      <c r="FD472" s="46"/>
      <c r="FE472" s="46"/>
      <c r="FF472" s="46"/>
      <c r="FG472" s="46"/>
      <c r="FH472" s="46"/>
      <c r="FI472" s="46"/>
      <c r="FJ472" s="46"/>
      <c r="FK472" s="46"/>
      <c r="FL472" s="46"/>
      <c r="FM472" s="46"/>
      <c r="FN472" s="46"/>
      <c r="FO472" s="46"/>
      <c r="FP472" s="46"/>
      <c r="FQ472" s="46"/>
      <c r="FR472" s="46"/>
      <c r="FS472" s="46"/>
      <c r="FT472" s="46"/>
      <c r="FU472" s="46"/>
      <c r="FV472" s="46"/>
      <c r="FW472" s="46"/>
      <c r="FX472" s="46"/>
      <c r="FY472" s="46"/>
      <c r="FZ472" s="46"/>
      <c r="GA472" s="46"/>
      <c r="GB472" s="46"/>
      <c r="GC472" s="46"/>
      <c r="GD472" s="46"/>
      <c r="GE472" s="46"/>
      <c r="GF472" s="46"/>
      <c r="GG472" s="46"/>
      <c r="GH472" s="46"/>
      <c r="GI472" s="46"/>
      <c r="GJ472" s="46"/>
      <c r="GK472" s="46"/>
      <c r="GL472" s="46"/>
      <c r="GM472" s="46"/>
      <c r="GN472" s="46"/>
      <c r="GO472" s="46"/>
      <c r="GP472" s="46"/>
      <c r="GQ472" s="46"/>
      <c r="GR472" s="46"/>
      <c r="GS472" s="46"/>
      <c r="GT472" s="46"/>
      <c r="GU472" s="46"/>
      <c r="GV472" s="46"/>
      <c r="GW472" s="46"/>
      <c r="GX472" s="46"/>
      <c r="GY472" s="46"/>
      <c r="GZ472" s="46"/>
      <c r="HA472" s="46"/>
      <c r="HB472" s="46"/>
      <c r="HC472" s="46"/>
      <c r="HD472" s="46"/>
      <c r="HE472" s="46"/>
      <c r="HF472" s="46"/>
      <c r="HG472" s="46"/>
      <c r="HH472" s="46"/>
      <c r="HI472" s="46"/>
      <c r="HJ472" s="46"/>
      <c r="HK472" s="46"/>
      <c r="HL472" s="46"/>
    </row>
    <row r="473" spans="1:220" s="119" customFormat="1" ht="28.5" customHeight="1" x14ac:dyDescent="0.45">
      <c r="A473" s="19"/>
      <c r="B473" s="21"/>
      <c r="C473" s="120"/>
      <c r="D473" s="19"/>
      <c r="E473" s="19"/>
      <c r="F473" s="19"/>
      <c r="G473" s="19"/>
      <c r="H473" s="19"/>
      <c r="I473" s="19"/>
      <c r="J473" s="68"/>
      <c r="K473" s="19"/>
      <c r="L473" s="19"/>
      <c r="N473" s="45"/>
      <c r="O473" s="46"/>
      <c r="P473" s="46"/>
      <c r="Q473" s="46"/>
      <c r="R473" s="46"/>
      <c r="S473" s="46"/>
      <c r="T473" s="46"/>
      <c r="U473" s="46"/>
      <c r="V473" s="46"/>
      <c r="W473" s="46"/>
      <c r="X473" s="46"/>
      <c r="Y473" s="46"/>
      <c r="Z473" s="46"/>
      <c r="AA473" s="46"/>
      <c r="AB473" s="46"/>
      <c r="AC473" s="46"/>
      <c r="AD473" s="46"/>
      <c r="AE473" s="46"/>
      <c r="AF473" s="46"/>
      <c r="AG473" s="46"/>
      <c r="AH473" s="46"/>
      <c r="AI473" s="46"/>
      <c r="AJ473" s="46"/>
      <c r="AK473" s="46"/>
      <c r="AL473" s="46"/>
      <c r="AM473" s="46"/>
      <c r="AN473" s="46"/>
      <c r="AO473" s="46"/>
      <c r="AP473" s="46"/>
      <c r="AQ473" s="46"/>
      <c r="AR473" s="46"/>
      <c r="AS473" s="46"/>
      <c r="AT473" s="46"/>
      <c r="AU473" s="46"/>
      <c r="AV473" s="46"/>
      <c r="AW473" s="46"/>
      <c r="AX473" s="46"/>
      <c r="AY473" s="46"/>
      <c r="AZ473" s="46"/>
      <c r="BA473" s="46"/>
      <c r="BB473" s="46"/>
      <c r="BC473" s="46"/>
      <c r="BD473" s="46"/>
      <c r="BE473" s="46"/>
      <c r="BF473" s="46"/>
      <c r="BG473" s="46"/>
      <c r="BH473" s="46"/>
      <c r="BI473" s="46"/>
      <c r="BJ473" s="46"/>
      <c r="BK473" s="46"/>
      <c r="BL473" s="46"/>
      <c r="BM473" s="46"/>
      <c r="BN473" s="46"/>
      <c r="BO473" s="46"/>
      <c r="BP473" s="46"/>
      <c r="BQ473" s="46"/>
      <c r="BR473" s="46"/>
      <c r="BS473" s="46"/>
      <c r="BT473" s="46"/>
      <c r="BU473" s="46"/>
      <c r="BV473" s="46"/>
      <c r="BW473" s="46"/>
      <c r="BX473" s="46"/>
      <c r="BY473" s="46"/>
      <c r="BZ473" s="46"/>
      <c r="CA473" s="46"/>
      <c r="CB473" s="46"/>
      <c r="CC473" s="46"/>
      <c r="CD473" s="46"/>
      <c r="CE473" s="46"/>
      <c r="CF473" s="46"/>
      <c r="CG473" s="46"/>
      <c r="CH473" s="46"/>
      <c r="CI473" s="46"/>
      <c r="CJ473" s="46"/>
      <c r="CK473" s="46"/>
      <c r="CL473" s="46"/>
      <c r="CM473" s="46"/>
      <c r="CN473" s="46"/>
      <c r="CO473" s="46"/>
      <c r="CP473" s="46"/>
      <c r="CQ473" s="46"/>
      <c r="CR473" s="46"/>
      <c r="CS473" s="46"/>
      <c r="CT473" s="46"/>
      <c r="CU473" s="46"/>
      <c r="CV473" s="46"/>
      <c r="CW473" s="46"/>
      <c r="CX473" s="46"/>
      <c r="CY473" s="46"/>
      <c r="CZ473" s="46"/>
      <c r="DA473" s="46"/>
      <c r="DB473" s="46"/>
      <c r="DC473" s="46"/>
      <c r="DD473" s="46"/>
      <c r="DE473" s="46"/>
      <c r="DF473" s="46"/>
      <c r="DG473" s="46"/>
      <c r="DH473" s="46"/>
      <c r="DI473" s="46"/>
      <c r="DJ473" s="46"/>
      <c r="DK473" s="46"/>
      <c r="DL473" s="46"/>
      <c r="DM473" s="46"/>
      <c r="DN473" s="46"/>
      <c r="DO473" s="46"/>
      <c r="DP473" s="46"/>
      <c r="DQ473" s="46"/>
      <c r="DR473" s="46"/>
      <c r="DS473" s="46"/>
      <c r="DT473" s="46"/>
      <c r="DU473" s="46"/>
      <c r="DV473" s="46"/>
      <c r="DW473" s="46"/>
      <c r="DX473" s="46"/>
      <c r="DY473" s="46"/>
      <c r="DZ473" s="46"/>
      <c r="EA473" s="46"/>
      <c r="EB473" s="46"/>
      <c r="EC473" s="46"/>
      <c r="ED473" s="46"/>
      <c r="EE473" s="46"/>
      <c r="EF473" s="46"/>
      <c r="EG473" s="46"/>
      <c r="EH473" s="46"/>
      <c r="EI473" s="46"/>
      <c r="EJ473" s="46"/>
      <c r="EK473" s="46"/>
      <c r="EL473" s="46"/>
      <c r="EM473" s="46"/>
      <c r="EN473" s="46"/>
      <c r="EO473" s="46"/>
      <c r="EP473" s="46"/>
      <c r="EQ473" s="46"/>
      <c r="ER473" s="46"/>
      <c r="ES473" s="46"/>
      <c r="ET473" s="46"/>
      <c r="EU473" s="46"/>
      <c r="EV473" s="46"/>
      <c r="EW473" s="46"/>
      <c r="EX473" s="46"/>
      <c r="EY473" s="46"/>
      <c r="EZ473" s="46"/>
      <c r="FA473" s="46"/>
      <c r="FB473" s="46"/>
      <c r="FC473" s="46"/>
      <c r="FD473" s="46"/>
      <c r="FE473" s="46"/>
      <c r="FF473" s="46"/>
      <c r="FG473" s="46"/>
      <c r="FH473" s="46"/>
      <c r="FI473" s="46"/>
      <c r="FJ473" s="46"/>
      <c r="FK473" s="46"/>
      <c r="FL473" s="46"/>
      <c r="FM473" s="46"/>
      <c r="FN473" s="46"/>
      <c r="FO473" s="46"/>
      <c r="FP473" s="46"/>
      <c r="FQ473" s="46"/>
      <c r="FR473" s="46"/>
      <c r="FS473" s="46"/>
      <c r="FT473" s="46"/>
      <c r="FU473" s="46"/>
      <c r="FV473" s="46"/>
      <c r="FW473" s="46"/>
      <c r="FX473" s="46"/>
      <c r="FY473" s="46"/>
      <c r="FZ473" s="46"/>
      <c r="GA473" s="46"/>
      <c r="GB473" s="46"/>
      <c r="GC473" s="46"/>
      <c r="GD473" s="46"/>
      <c r="GE473" s="46"/>
      <c r="GF473" s="46"/>
      <c r="GG473" s="46"/>
      <c r="GH473" s="46"/>
      <c r="GI473" s="46"/>
      <c r="GJ473" s="46"/>
      <c r="GK473" s="46"/>
      <c r="GL473" s="46"/>
      <c r="GM473" s="46"/>
      <c r="GN473" s="46"/>
      <c r="GO473" s="46"/>
      <c r="GP473" s="46"/>
      <c r="GQ473" s="46"/>
      <c r="GR473" s="46"/>
      <c r="GS473" s="46"/>
      <c r="GT473" s="46"/>
      <c r="GU473" s="46"/>
      <c r="GV473" s="46"/>
      <c r="GW473" s="46"/>
      <c r="GX473" s="46"/>
      <c r="GY473" s="46"/>
      <c r="GZ473" s="46"/>
      <c r="HA473" s="46"/>
      <c r="HB473" s="46"/>
      <c r="HC473" s="46"/>
      <c r="HD473" s="46"/>
      <c r="HE473" s="46"/>
      <c r="HF473" s="46"/>
      <c r="HG473" s="46"/>
      <c r="HH473" s="46"/>
      <c r="HI473" s="46"/>
      <c r="HJ473" s="46"/>
      <c r="HK473" s="46"/>
      <c r="HL473" s="46"/>
    </row>
    <row r="474" spans="1:220" s="119" customFormat="1" ht="28.5" customHeight="1" x14ac:dyDescent="0.45">
      <c r="A474" s="19"/>
      <c r="B474" s="21"/>
      <c r="C474" s="120"/>
      <c r="D474" s="19"/>
      <c r="E474" s="19"/>
      <c r="F474" s="19"/>
      <c r="G474" s="19"/>
      <c r="H474" s="19"/>
      <c r="I474" s="19"/>
      <c r="J474" s="68"/>
      <c r="K474" s="19"/>
      <c r="L474" s="19"/>
      <c r="N474" s="45"/>
      <c r="O474" s="46"/>
      <c r="P474" s="46"/>
      <c r="Q474" s="46"/>
      <c r="R474" s="46"/>
      <c r="S474" s="46"/>
      <c r="T474" s="46"/>
      <c r="U474" s="46"/>
      <c r="V474" s="46"/>
      <c r="W474" s="46"/>
      <c r="X474" s="46"/>
      <c r="Y474" s="46"/>
      <c r="Z474" s="46"/>
      <c r="AA474" s="46"/>
      <c r="AB474" s="46"/>
      <c r="AC474" s="46"/>
      <c r="AD474" s="46"/>
      <c r="AE474" s="46"/>
      <c r="AF474" s="46"/>
      <c r="AG474" s="46"/>
      <c r="AH474" s="46"/>
      <c r="AI474" s="46"/>
      <c r="AJ474" s="46"/>
      <c r="AK474" s="46"/>
      <c r="AL474" s="46"/>
      <c r="AM474" s="46"/>
      <c r="AN474" s="46"/>
      <c r="AO474" s="46"/>
      <c r="AP474" s="46"/>
      <c r="AQ474" s="46"/>
      <c r="AR474" s="46"/>
      <c r="AS474" s="46"/>
      <c r="AT474" s="46"/>
      <c r="AU474" s="46"/>
      <c r="AV474" s="46"/>
      <c r="AW474" s="46"/>
      <c r="AX474" s="46"/>
      <c r="AY474" s="46"/>
      <c r="AZ474" s="46"/>
      <c r="BA474" s="46"/>
      <c r="BB474" s="46"/>
      <c r="BC474" s="46"/>
      <c r="BD474" s="46"/>
      <c r="BE474" s="46"/>
      <c r="BF474" s="46"/>
      <c r="BG474" s="46"/>
      <c r="BH474" s="46"/>
      <c r="BI474" s="46"/>
      <c r="BJ474" s="46"/>
      <c r="BK474" s="46"/>
      <c r="BL474" s="46"/>
      <c r="BM474" s="46"/>
      <c r="BN474" s="46"/>
      <c r="BO474" s="46"/>
      <c r="BP474" s="46"/>
      <c r="BQ474" s="46"/>
      <c r="BR474" s="46"/>
      <c r="BS474" s="46"/>
      <c r="BT474" s="46"/>
      <c r="BU474" s="46"/>
      <c r="BV474" s="46"/>
      <c r="BW474" s="46"/>
      <c r="BX474" s="46"/>
      <c r="BY474" s="46"/>
      <c r="BZ474" s="46"/>
      <c r="CA474" s="46"/>
      <c r="CB474" s="46"/>
      <c r="CC474" s="46"/>
      <c r="CD474" s="46"/>
      <c r="CE474" s="46"/>
      <c r="CF474" s="46"/>
      <c r="CG474" s="46"/>
      <c r="CH474" s="46"/>
      <c r="CI474" s="46"/>
      <c r="CJ474" s="46"/>
      <c r="CK474" s="46"/>
      <c r="CL474" s="46"/>
      <c r="CM474" s="46"/>
      <c r="CN474" s="46"/>
      <c r="CO474" s="46"/>
      <c r="CP474" s="46"/>
      <c r="CQ474" s="46"/>
      <c r="CR474" s="46"/>
      <c r="CS474" s="46"/>
      <c r="CT474" s="46"/>
      <c r="CU474" s="46"/>
      <c r="CV474" s="46"/>
      <c r="CW474" s="46"/>
      <c r="CX474" s="46"/>
      <c r="CY474" s="46"/>
      <c r="CZ474" s="46"/>
      <c r="DA474" s="46"/>
      <c r="DB474" s="46"/>
      <c r="DC474" s="46"/>
      <c r="DD474" s="46"/>
      <c r="DE474" s="46"/>
      <c r="DF474" s="46"/>
      <c r="DG474" s="46"/>
      <c r="DH474" s="46"/>
      <c r="DI474" s="46"/>
      <c r="DJ474" s="46"/>
      <c r="DK474" s="46"/>
      <c r="DL474" s="46"/>
      <c r="DM474" s="46"/>
      <c r="DN474" s="46"/>
      <c r="DO474" s="46"/>
      <c r="DP474" s="46"/>
      <c r="DQ474" s="46"/>
      <c r="DR474" s="46"/>
      <c r="DS474" s="46"/>
      <c r="DT474" s="46"/>
      <c r="DU474" s="46"/>
      <c r="DV474" s="46"/>
      <c r="DW474" s="46"/>
      <c r="DX474" s="46"/>
      <c r="DY474" s="46"/>
      <c r="DZ474" s="46"/>
      <c r="EA474" s="46"/>
      <c r="EB474" s="46"/>
      <c r="EC474" s="46"/>
      <c r="ED474" s="46"/>
      <c r="EE474" s="46"/>
      <c r="EF474" s="46"/>
      <c r="EG474" s="46"/>
      <c r="EH474" s="46"/>
      <c r="EI474" s="46"/>
      <c r="EJ474" s="46"/>
      <c r="EK474" s="46"/>
      <c r="EL474" s="46"/>
      <c r="EM474" s="46"/>
      <c r="EN474" s="46"/>
      <c r="EO474" s="46"/>
      <c r="EP474" s="46"/>
      <c r="EQ474" s="46"/>
      <c r="ER474" s="46"/>
      <c r="ES474" s="46"/>
      <c r="ET474" s="46"/>
      <c r="EU474" s="46"/>
      <c r="EV474" s="46"/>
      <c r="EW474" s="46"/>
      <c r="EX474" s="46"/>
      <c r="EY474" s="46"/>
      <c r="EZ474" s="46"/>
      <c r="FA474" s="46"/>
      <c r="FB474" s="46"/>
      <c r="FC474" s="46"/>
      <c r="FD474" s="46"/>
      <c r="FE474" s="46"/>
      <c r="FF474" s="46"/>
      <c r="FG474" s="46"/>
      <c r="FH474" s="46"/>
      <c r="FI474" s="46"/>
      <c r="FJ474" s="46"/>
      <c r="FK474" s="46"/>
      <c r="FL474" s="46"/>
      <c r="FM474" s="46"/>
      <c r="FN474" s="46"/>
      <c r="FO474" s="46"/>
      <c r="FP474" s="46"/>
      <c r="FQ474" s="46"/>
      <c r="FR474" s="46"/>
      <c r="FS474" s="46"/>
      <c r="FT474" s="46"/>
      <c r="FU474" s="46"/>
      <c r="FV474" s="46"/>
      <c r="FW474" s="46"/>
      <c r="FX474" s="46"/>
      <c r="FY474" s="46"/>
      <c r="FZ474" s="46"/>
      <c r="GA474" s="46"/>
      <c r="GB474" s="46"/>
      <c r="GC474" s="46"/>
      <c r="GD474" s="46"/>
      <c r="GE474" s="46"/>
      <c r="GF474" s="46"/>
      <c r="GG474" s="46"/>
      <c r="GH474" s="46"/>
      <c r="GI474" s="46"/>
      <c r="GJ474" s="46"/>
      <c r="GK474" s="46"/>
      <c r="GL474" s="46"/>
      <c r="GM474" s="46"/>
      <c r="GN474" s="46"/>
      <c r="GO474" s="46"/>
      <c r="GP474" s="46"/>
      <c r="GQ474" s="46"/>
      <c r="GR474" s="46"/>
      <c r="GS474" s="46"/>
      <c r="GT474" s="46"/>
      <c r="GU474" s="46"/>
      <c r="GV474" s="46"/>
      <c r="GW474" s="46"/>
      <c r="GX474" s="46"/>
      <c r="GY474" s="46"/>
      <c r="GZ474" s="46"/>
      <c r="HA474" s="46"/>
      <c r="HB474" s="46"/>
      <c r="HC474" s="46"/>
      <c r="HD474" s="46"/>
      <c r="HE474" s="46"/>
      <c r="HF474" s="46"/>
      <c r="HG474" s="46"/>
      <c r="HH474" s="46"/>
      <c r="HI474" s="46"/>
      <c r="HJ474" s="46"/>
      <c r="HK474" s="46"/>
      <c r="HL474" s="46"/>
    </row>
    <row r="475" spans="1:220" s="119" customFormat="1" ht="28.5" customHeight="1" x14ac:dyDescent="0.45">
      <c r="A475" s="19"/>
      <c r="B475" s="21"/>
      <c r="C475" s="120"/>
      <c r="D475" s="19"/>
      <c r="E475" s="19"/>
      <c r="F475" s="19"/>
      <c r="G475" s="19"/>
      <c r="H475" s="19"/>
      <c r="I475" s="19"/>
      <c r="J475" s="68"/>
      <c r="K475" s="19"/>
      <c r="L475" s="19"/>
      <c r="N475" s="45"/>
      <c r="O475" s="46"/>
      <c r="P475" s="46"/>
      <c r="Q475" s="46"/>
      <c r="R475" s="46"/>
      <c r="S475" s="46"/>
      <c r="T475" s="46"/>
      <c r="U475" s="46"/>
      <c r="V475" s="46"/>
      <c r="W475" s="46"/>
      <c r="X475" s="46"/>
      <c r="Y475" s="46"/>
      <c r="Z475" s="46"/>
      <c r="AA475" s="46"/>
      <c r="AB475" s="46"/>
      <c r="AC475" s="46"/>
      <c r="AD475" s="46"/>
      <c r="AE475" s="46"/>
      <c r="AF475" s="46"/>
      <c r="AG475" s="46"/>
      <c r="AH475" s="46"/>
      <c r="AI475" s="46"/>
      <c r="AJ475" s="46"/>
      <c r="AK475" s="46"/>
      <c r="AL475" s="46"/>
      <c r="AM475" s="46"/>
      <c r="AN475" s="46"/>
      <c r="AO475" s="46"/>
      <c r="AP475" s="46"/>
      <c r="AQ475" s="46"/>
      <c r="AR475" s="46"/>
      <c r="AS475" s="46"/>
      <c r="AT475" s="46"/>
      <c r="AU475" s="46"/>
      <c r="AV475" s="46"/>
      <c r="AW475" s="46"/>
      <c r="AX475" s="46"/>
      <c r="AY475" s="46"/>
      <c r="AZ475" s="46"/>
      <c r="BA475" s="46"/>
      <c r="BB475" s="46"/>
      <c r="BC475" s="46"/>
      <c r="BD475" s="46"/>
      <c r="BE475" s="46"/>
      <c r="BF475" s="46"/>
      <c r="BG475" s="46"/>
      <c r="BH475" s="46"/>
      <c r="BI475" s="46"/>
      <c r="BJ475" s="46"/>
      <c r="BK475" s="46"/>
      <c r="BL475" s="46"/>
      <c r="BM475" s="46"/>
      <c r="BN475" s="46"/>
      <c r="BO475" s="46"/>
      <c r="BP475" s="46"/>
      <c r="BQ475" s="46"/>
      <c r="BR475" s="46"/>
      <c r="BS475" s="46"/>
      <c r="BT475" s="46"/>
      <c r="BU475" s="46"/>
      <c r="BV475" s="46"/>
      <c r="BW475" s="46"/>
      <c r="BX475" s="46"/>
      <c r="BY475" s="46"/>
      <c r="BZ475" s="46"/>
      <c r="CA475" s="46"/>
      <c r="CB475" s="46"/>
      <c r="CC475" s="46"/>
      <c r="CD475" s="46"/>
      <c r="CE475" s="46"/>
      <c r="CF475" s="46"/>
      <c r="CG475" s="46"/>
      <c r="CH475" s="46"/>
      <c r="CI475" s="46"/>
      <c r="CJ475" s="46"/>
      <c r="CK475" s="46"/>
      <c r="CL475" s="46"/>
      <c r="CM475" s="46"/>
      <c r="CN475" s="46"/>
      <c r="CO475" s="46"/>
      <c r="CP475" s="46"/>
      <c r="CQ475" s="46"/>
      <c r="CR475" s="46"/>
      <c r="CS475" s="46"/>
      <c r="CT475" s="46"/>
      <c r="CU475" s="46"/>
      <c r="CV475" s="46"/>
      <c r="CW475" s="46"/>
      <c r="CX475" s="46"/>
      <c r="CY475" s="46"/>
      <c r="CZ475" s="46"/>
      <c r="DA475" s="46"/>
      <c r="DB475" s="46"/>
      <c r="DC475" s="46"/>
      <c r="DD475" s="46"/>
      <c r="DE475" s="46"/>
      <c r="DF475" s="46"/>
      <c r="DG475" s="46"/>
      <c r="DH475" s="46"/>
      <c r="DI475" s="46"/>
      <c r="DJ475" s="46"/>
      <c r="DK475" s="46"/>
      <c r="DL475" s="46"/>
      <c r="DM475" s="46"/>
      <c r="DN475" s="46"/>
      <c r="DO475" s="46"/>
      <c r="DP475" s="46"/>
      <c r="DQ475" s="46"/>
      <c r="DR475" s="46"/>
      <c r="DS475" s="46"/>
      <c r="DT475" s="46"/>
      <c r="DU475" s="46"/>
      <c r="DV475" s="46"/>
      <c r="DW475" s="46"/>
      <c r="DX475" s="46"/>
      <c r="DY475" s="46"/>
      <c r="DZ475" s="46"/>
      <c r="EA475" s="46"/>
      <c r="EB475" s="46"/>
      <c r="EC475" s="46"/>
      <c r="ED475" s="46"/>
      <c r="EE475" s="46"/>
      <c r="EF475" s="46"/>
      <c r="EG475" s="46"/>
      <c r="EH475" s="46"/>
      <c r="EI475" s="46"/>
      <c r="EJ475" s="46"/>
      <c r="EK475" s="46"/>
      <c r="EL475" s="46"/>
      <c r="EM475" s="46"/>
      <c r="EN475" s="46"/>
      <c r="EO475" s="46"/>
      <c r="EP475" s="46"/>
      <c r="EQ475" s="46"/>
      <c r="ER475" s="46"/>
      <c r="ES475" s="46"/>
      <c r="ET475" s="46"/>
      <c r="EU475" s="46"/>
      <c r="EV475" s="46"/>
      <c r="EW475" s="46"/>
      <c r="EX475" s="46"/>
      <c r="EY475" s="46"/>
      <c r="EZ475" s="46"/>
      <c r="FA475" s="46"/>
      <c r="FB475" s="46"/>
      <c r="FC475" s="46"/>
      <c r="FD475" s="46"/>
      <c r="FE475" s="46"/>
      <c r="FF475" s="46"/>
      <c r="FG475" s="46"/>
      <c r="FH475" s="46"/>
      <c r="FI475" s="46"/>
      <c r="FJ475" s="46"/>
      <c r="FK475" s="46"/>
      <c r="FL475" s="46"/>
      <c r="FM475" s="46"/>
      <c r="FN475" s="46"/>
      <c r="FO475" s="46"/>
      <c r="FP475" s="46"/>
      <c r="FQ475" s="46"/>
      <c r="FR475" s="46"/>
      <c r="FS475" s="46"/>
      <c r="FT475" s="46"/>
      <c r="FU475" s="46"/>
      <c r="FV475" s="46"/>
      <c r="FW475" s="46"/>
      <c r="FX475" s="46"/>
      <c r="FY475" s="46"/>
      <c r="FZ475" s="46"/>
      <c r="GA475" s="46"/>
      <c r="GB475" s="46"/>
      <c r="GC475" s="46"/>
      <c r="GD475" s="46"/>
      <c r="GE475" s="46"/>
      <c r="GF475" s="46"/>
      <c r="GG475" s="46"/>
      <c r="GH475" s="46"/>
      <c r="GI475" s="46"/>
      <c r="GJ475" s="46"/>
      <c r="GK475" s="46"/>
      <c r="GL475" s="46"/>
      <c r="GM475" s="46"/>
      <c r="GN475" s="46"/>
      <c r="GO475" s="46"/>
      <c r="GP475" s="46"/>
      <c r="GQ475" s="46"/>
      <c r="GR475" s="46"/>
      <c r="GS475" s="46"/>
      <c r="GT475" s="46"/>
      <c r="GU475" s="46"/>
      <c r="GV475" s="46"/>
      <c r="GW475" s="46"/>
      <c r="GX475" s="46"/>
      <c r="GY475" s="46"/>
      <c r="GZ475" s="46"/>
      <c r="HA475" s="46"/>
      <c r="HB475" s="46"/>
      <c r="HC475" s="46"/>
      <c r="HD475" s="46"/>
      <c r="HE475" s="46"/>
      <c r="HF475" s="46"/>
      <c r="HG475" s="46"/>
      <c r="HH475" s="46"/>
      <c r="HI475" s="46"/>
      <c r="HJ475" s="46"/>
      <c r="HK475" s="46"/>
      <c r="HL475" s="46"/>
    </row>
    <row r="476" spans="1:220" s="119" customFormat="1" ht="28.5" customHeight="1" x14ac:dyDescent="0.45">
      <c r="A476" s="19"/>
      <c r="B476" s="21"/>
      <c r="C476" s="120"/>
      <c r="D476" s="19"/>
      <c r="E476" s="19"/>
      <c r="F476" s="19"/>
      <c r="G476" s="19"/>
      <c r="H476" s="19"/>
      <c r="I476" s="19"/>
      <c r="J476" s="68"/>
      <c r="K476" s="19"/>
      <c r="L476" s="19"/>
      <c r="N476" s="45"/>
      <c r="O476" s="46"/>
      <c r="P476" s="46"/>
      <c r="Q476" s="46"/>
      <c r="R476" s="46"/>
      <c r="S476" s="46"/>
      <c r="T476" s="46"/>
      <c r="U476" s="46"/>
      <c r="V476" s="46"/>
      <c r="W476" s="46"/>
      <c r="X476" s="46"/>
      <c r="Y476" s="46"/>
      <c r="Z476" s="46"/>
      <c r="AA476" s="46"/>
      <c r="AB476" s="46"/>
      <c r="AC476" s="46"/>
      <c r="AD476" s="46"/>
      <c r="AE476" s="46"/>
      <c r="AF476" s="46"/>
      <c r="AG476" s="46"/>
      <c r="AH476" s="46"/>
      <c r="AI476" s="46"/>
      <c r="AJ476" s="46"/>
      <c r="AK476" s="46"/>
      <c r="AL476" s="46"/>
      <c r="AM476" s="46"/>
      <c r="AN476" s="46"/>
      <c r="AO476" s="46"/>
      <c r="AP476" s="46"/>
      <c r="AQ476" s="46"/>
      <c r="AR476" s="46"/>
      <c r="AS476" s="46"/>
      <c r="AT476" s="46"/>
      <c r="AU476" s="46"/>
      <c r="AV476" s="46"/>
      <c r="AW476" s="46"/>
      <c r="AX476" s="46"/>
      <c r="AY476" s="46"/>
      <c r="AZ476" s="46"/>
      <c r="BA476" s="46"/>
      <c r="BB476" s="46"/>
      <c r="BC476" s="46"/>
      <c r="BD476" s="46"/>
      <c r="BE476" s="46"/>
      <c r="BF476" s="46"/>
      <c r="BG476" s="46"/>
      <c r="BH476" s="46"/>
      <c r="BI476" s="46"/>
      <c r="BJ476" s="46"/>
      <c r="BK476" s="46"/>
      <c r="BL476" s="46"/>
      <c r="BM476" s="46"/>
      <c r="BN476" s="46"/>
      <c r="BO476" s="46"/>
      <c r="BP476" s="46"/>
      <c r="BQ476" s="46"/>
      <c r="BR476" s="46"/>
      <c r="BS476" s="46"/>
      <c r="BT476" s="46"/>
      <c r="BU476" s="46"/>
      <c r="BV476" s="46"/>
      <c r="BW476" s="46"/>
      <c r="BX476" s="46"/>
      <c r="BY476" s="46"/>
      <c r="BZ476" s="46"/>
      <c r="CA476" s="46"/>
      <c r="CB476" s="46"/>
      <c r="CC476" s="46"/>
      <c r="CD476" s="46"/>
      <c r="CE476" s="46"/>
      <c r="CF476" s="46"/>
      <c r="CG476" s="46"/>
      <c r="CH476" s="46"/>
      <c r="CI476" s="46"/>
      <c r="CJ476" s="46"/>
      <c r="CK476" s="46"/>
      <c r="CL476" s="46"/>
      <c r="CM476" s="46"/>
      <c r="CN476" s="46"/>
      <c r="CO476" s="46"/>
      <c r="CP476" s="46"/>
      <c r="CQ476" s="46"/>
      <c r="CR476" s="46"/>
      <c r="CS476" s="46"/>
      <c r="CT476" s="46"/>
      <c r="CU476" s="46"/>
      <c r="CV476" s="46"/>
      <c r="CW476" s="46"/>
      <c r="CX476" s="46"/>
      <c r="CY476" s="46"/>
      <c r="CZ476" s="46"/>
      <c r="DA476" s="46"/>
      <c r="DB476" s="46"/>
      <c r="DC476" s="46"/>
      <c r="DD476" s="46"/>
      <c r="DE476" s="46"/>
      <c r="DF476" s="46"/>
      <c r="DG476" s="46"/>
      <c r="DH476" s="46"/>
      <c r="DI476" s="46"/>
      <c r="DJ476" s="46"/>
      <c r="DK476" s="46"/>
      <c r="DL476" s="46"/>
      <c r="DM476" s="46"/>
      <c r="DN476" s="46"/>
      <c r="DO476" s="46"/>
      <c r="DP476" s="46"/>
      <c r="DQ476" s="46"/>
      <c r="DR476" s="46"/>
      <c r="DS476" s="46"/>
      <c r="DT476" s="46"/>
      <c r="DU476" s="46"/>
      <c r="DV476" s="46"/>
      <c r="DW476" s="46"/>
      <c r="DX476" s="46"/>
      <c r="DY476" s="46"/>
      <c r="DZ476" s="46"/>
      <c r="EA476" s="46"/>
      <c r="EB476" s="46"/>
      <c r="EC476" s="46"/>
      <c r="ED476" s="46"/>
      <c r="EE476" s="46"/>
      <c r="EF476" s="46"/>
      <c r="EG476" s="46"/>
      <c r="EH476" s="46"/>
      <c r="EI476" s="46"/>
      <c r="EJ476" s="46"/>
      <c r="EK476" s="46"/>
      <c r="EL476" s="46"/>
      <c r="EM476" s="46"/>
      <c r="EN476" s="46"/>
      <c r="EO476" s="46"/>
      <c r="EP476" s="46"/>
      <c r="EQ476" s="46"/>
      <c r="ER476" s="46"/>
      <c r="ES476" s="46"/>
      <c r="ET476" s="46"/>
      <c r="EU476" s="46"/>
      <c r="EV476" s="46"/>
      <c r="EW476" s="46"/>
      <c r="EX476" s="46"/>
      <c r="EY476" s="46"/>
      <c r="EZ476" s="46"/>
      <c r="FA476" s="46"/>
      <c r="FB476" s="46"/>
      <c r="FC476" s="46"/>
      <c r="FD476" s="46"/>
      <c r="FE476" s="46"/>
      <c r="FF476" s="46"/>
      <c r="FG476" s="46"/>
      <c r="FH476" s="46"/>
      <c r="FI476" s="46"/>
      <c r="FJ476" s="46"/>
      <c r="FK476" s="46"/>
      <c r="FL476" s="46"/>
      <c r="FM476" s="46"/>
      <c r="FN476" s="46"/>
      <c r="FO476" s="46"/>
      <c r="FP476" s="46"/>
      <c r="FQ476" s="46"/>
      <c r="FR476" s="46"/>
      <c r="FS476" s="46"/>
      <c r="FT476" s="46"/>
      <c r="FU476" s="46"/>
      <c r="FV476" s="46"/>
      <c r="FW476" s="46"/>
      <c r="FX476" s="46"/>
      <c r="FY476" s="46"/>
      <c r="FZ476" s="46"/>
      <c r="GA476" s="46"/>
      <c r="GB476" s="46"/>
      <c r="GC476" s="46"/>
      <c r="GD476" s="46"/>
      <c r="GE476" s="46"/>
      <c r="GF476" s="46"/>
      <c r="GG476" s="46"/>
      <c r="GH476" s="46"/>
      <c r="GI476" s="46"/>
      <c r="GJ476" s="46"/>
      <c r="GK476" s="46"/>
      <c r="GL476" s="46"/>
      <c r="GM476" s="46"/>
      <c r="GN476" s="46"/>
      <c r="GO476" s="46"/>
      <c r="GP476" s="46"/>
      <c r="GQ476" s="46"/>
      <c r="GR476" s="46"/>
      <c r="GS476" s="46"/>
      <c r="GT476" s="46"/>
      <c r="GU476" s="46"/>
      <c r="GV476" s="46"/>
      <c r="GW476" s="46"/>
      <c r="GX476" s="46"/>
      <c r="GY476" s="46"/>
      <c r="GZ476" s="46"/>
      <c r="HA476" s="46"/>
      <c r="HB476" s="46"/>
      <c r="HC476" s="46"/>
      <c r="HD476" s="46"/>
      <c r="HE476" s="46"/>
      <c r="HF476" s="46"/>
      <c r="HG476" s="46"/>
      <c r="HH476" s="46"/>
      <c r="HI476" s="46"/>
      <c r="HJ476" s="46"/>
      <c r="HK476" s="46"/>
      <c r="HL476" s="46"/>
    </row>
    <row r="477" spans="1:220" s="119" customFormat="1" ht="28.5" customHeight="1" x14ac:dyDescent="0.45">
      <c r="A477" s="19"/>
      <c r="B477" s="21"/>
      <c r="C477" s="120"/>
      <c r="D477" s="19"/>
      <c r="E477" s="19"/>
      <c r="F477" s="19"/>
      <c r="G477" s="19"/>
      <c r="H477" s="19"/>
      <c r="I477" s="19"/>
      <c r="J477" s="68"/>
      <c r="K477" s="19"/>
      <c r="L477" s="19"/>
      <c r="N477" s="45"/>
      <c r="O477" s="46"/>
      <c r="P477" s="46"/>
      <c r="Q477" s="46"/>
      <c r="R477" s="46"/>
      <c r="S477" s="46"/>
      <c r="T477" s="46"/>
      <c r="U477" s="46"/>
      <c r="V477" s="46"/>
      <c r="W477" s="46"/>
      <c r="X477" s="46"/>
      <c r="Y477" s="46"/>
      <c r="Z477" s="46"/>
      <c r="AA477" s="46"/>
      <c r="AB477" s="46"/>
      <c r="AC477" s="46"/>
      <c r="AD477" s="46"/>
      <c r="AE477" s="46"/>
      <c r="AF477" s="46"/>
      <c r="AG477" s="46"/>
      <c r="AH477" s="46"/>
      <c r="AI477" s="46"/>
      <c r="AJ477" s="46"/>
      <c r="AK477" s="46"/>
      <c r="AL477" s="46"/>
      <c r="AM477" s="46"/>
      <c r="AN477" s="46"/>
      <c r="AO477" s="46"/>
      <c r="AP477" s="46"/>
      <c r="AQ477" s="46"/>
      <c r="AR477" s="46"/>
      <c r="AS477" s="46"/>
      <c r="AT477" s="46"/>
      <c r="AU477" s="46"/>
      <c r="AV477" s="46"/>
      <c r="AW477" s="46"/>
      <c r="AX477" s="46"/>
      <c r="AY477" s="46"/>
      <c r="AZ477" s="46"/>
      <c r="BA477" s="46"/>
      <c r="BB477" s="46"/>
      <c r="BC477" s="46"/>
      <c r="BD477" s="46"/>
      <c r="BE477" s="46"/>
      <c r="BF477" s="46"/>
      <c r="BG477" s="46"/>
      <c r="BH477" s="46"/>
      <c r="BI477" s="46"/>
      <c r="BJ477" s="46"/>
      <c r="BK477" s="46"/>
      <c r="BL477" s="46"/>
      <c r="BM477" s="46"/>
      <c r="BN477" s="46"/>
      <c r="BO477" s="46"/>
      <c r="BP477" s="46"/>
      <c r="BQ477" s="46"/>
      <c r="BR477" s="46"/>
      <c r="BS477" s="46"/>
      <c r="BT477" s="46"/>
      <c r="BU477" s="46"/>
      <c r="BV477" s="46"/>
      <c r="BW477" s="46"/>
      <c r="BX477" s="46"/>
      <c r="BY477" s="46"/>
      <c r="BZ477" s="46"/>
      <c r="CA477" s="46"/>
      <c r="CB477" s="46"/>
      <c r="CC477" s="46"/>
      <c r="CD477" s="46"/>
      <c r="CE477" s="46"/>
      <c r="CF477" s="46"/>
      <c r="CG477" s="46"/>
      <c r="CH477" s="46"/>
      <c r="CI477" s="46"/>
      <c r="CJ477" s="46"/>
      <c r="CK477" s="46"/>
      <c r="CL477" s="46"/>
      <c r="CM477" s="46"/>
      <c r="CN477" s="46"/>
      <c r="CO477" s="46"/>
      <c r="CP477" s="46"/>
      <c r="CQ477" s="46"/>
      <c r="CR477" s="46"/>
      <c r="CS477" s="46"/>
      <c r="CT477" s="46"/>
      <c r="CU477" s="46"/>
      <c r="CV477" s="46"/>
      <c r="CW477" s="46"/>
      <c r="CX477" s="46"/>
      <c r="CY477" s="46"/>
      <c r="CZ477" s="46"/>
      <c r="DA477" s="46"/>
      <c r="DB477" s="46"/>
      <c r="DC477" s="46"/>
      <c r="DD477" s="46"/>
      <c r="DE477" s="46"/>
      <c r="DF477" s="46"/>
      <c r="DG477" s="46"/>
      <c r="DH477" s="46"/>
      <c r="DI477" s="46"/>
      <c r="DJ477" s="46"/>
      <c r="DK477" s="46"/>
      <c r="DL477" s="46"/>
      <c r="DM477" s="46"/>
      <c r="DN477" s="46"/>
      <c r="DO477" s="46"/>
      <c r="DP477" s="46"/>
      <c r="DQ477" s="46"/>
      <c r="DR477" s="46"/>
      <c r="DS477" s="46"/>
      <c r="DT477" s="46"/>
      <c r="DU477" s="46"/>
      <c r="DV477" s="46"/>
      <c r="DW477" s="46"/>
      <c r="DX477" s="46"/>
      <c r="DY477" s="46"/>
      <c r="DZ477" s="46"/>
      <c r="EA477" s="46"/>
      <c r="EB477" s="46"/>
      <c r="EC477" s="46"/>
      <c r="ED477" s="46"/>
      <c r="EE477" s="46"/>
      <c r="EF477" s="46"/>
      <c r="EG477" s="46"/>
      <c r="EH477" s="46"/>
      <c r="EI477" s="46"/>
      <c r="EJ477" s="46"/>
      <c r="EK477" s="46"/>
      <c r="EL477" s="46"/>
      <c r="EM477" s="46"/>
      <c r="EN477" s="46"/>
      <c r="EO477" s="46"/>
      <c r="EP477" s="46"/>
      <c r="EQ477" s="46"/>
      <c r="ER477" s="46"/>
      <c r="ES477" s="46"/>
      <c r="ET477" s="46"/>
      <c r="EU477" s="46"/>
      <c r="EV477" s="46"/>
      <c r="EW477" s="46"/>
      <c r="EX477" s="46"/>
      <c r="EY477" s="46"/>
      <c r="EZ477" s="46"/>
      <c r="FA477" s="46"/>
      <c r="FB477" s="46"/>
      <c r="FC477" s="46"/>
      <c r="FD477" s="46"/>
      <c r="FE477" s="46"/>
      <c r="FF477" s="46"/>
      <c r="FG477" s="46"/>
      <c r="FH477" s="46"/>
      <c r="FI477" s="46"/>
      <c r="FJ477" s="46"/>
      <c r="FK477" s="46"/>
      <c r="FL477" s="46"/>
      <c r="FM477" s="46"/>
      <c r="FN477" s="46"/>
      <c r="FO477" s="46"/>
      <c r="FP477" s="46"/>
      <c r="FQ477" s="46"/>
      <c r="FR477" s="46"/>
      <c r="FS477" s="46"/>
      <c r="FT477" s="46"/>
      <c r="FU477" s="46"/>
      <c r="FV477" s="46"/>
      <c r="FW477" s="46"/>
      <c r="FX477" s="46"/>
      <c r="FY477" s="46"/>
      <c r="FZ477" s="46"/>
      <c r="GA477" s="46"/>
      <c r="GB477" s="46"/>
      <c r="GC477" s="46"/>
      <c r="GD477" s="46"/>
      <c r="GE477" s="46"/>
      <c r="GF477" s="46"/>
      <c r="GG477" s="46"/>
      <c r="GH477" s="46"/>
      <c r="GI477" s="46"/>
      <c r="GJ477" s="46"/>
      <c r="GK477" s="46"/>
      <c r="GL477" s="46"/>
      <c r="GM477" s="46"/>
      <c r="GN477" s="46"/>
      <c r="GO477" s="46"/>
      <c r="GP477" s="46"/>
      <c r="GQ477" s="46"/>
      <c r="GR477" s="46"/>
      <c r="GS477" s="46"/>
      <c r="GT477" s="46"/>
      <c r="GU477" s="46"/>
      <c r="GV477" s="46"/>
      <c r="GW477" s="46"/>
      <c r="GX477" s="46"/>
      <c r="GY477" s="46"/>
      <c r="GZ477" s="46"/>
      <c r="HA477" s="46"/>
      <c r="HB477" s="46"/>
      <c r="HC477" s="46"/>
      <c r="HD477" s="46"/>
      <c r="HE477" s="46"/>
      <c r="HF477" s="46"/>
      <c r="HG477" s="46"/>
      <c r="HH477" s="46"/>
      <c r="HI477" s="46"/>
      <c r="HJ477" s="46"/>
      <c r="HK477" s="46"/>
      <c r="HL477" s="46"/>
    </row>
    <row r="478" spans="1:220" s="119" customFormat="1" ht="28.5" customHeight="1" x14ac:dyDescent="0.45">
      <c r="A478" s="19"/>
      <c r="B478" s="21"/>
      <c r="C478" s="120"/>
      <c r="D478" s="19"/>
      <c r="E478" s="19"/>
      <c r="F478" s="19"/>
      <c r="G478" s="19"/>
      <c r="H478" s="19"/>
      <c r="I478" s="19"/>
      <c r="J478" s="68"/>
      <c r="K478" s="19"/>
      <c r="L478" s="19"/>
      <c r="N478" s="45"/>
      <c r="O478" s="46"/>
      <c r="P478" s="46"/>
      <c r="Q478" s="46"/>
      <c r="R478" s="46"/>
      <c r="S478" s="46"/>
      <c r="T478" s="46"/>
      <c r="U478" s="46"/>
      <c r="V478" s="46"/>
      <c r="W478" s="46"/>
      <c r="X478" s="46"/>
      <c r="Y478" s="46"/>
      <c r="Z478" s="46"/>
      <c r="AA478" s="46"/>
      <c r="AB478" s="46"/>
      <c r="AC478" s="46"/>
      <c r="AD478" s="46"/>
      <c r="AE478" s="46"/>
      <c r="AF478" s="46"/>
      <c r="AG478" s="46"/>
      <c r="AH478" s="46"/>
      <c r="AI478" s="46"/>
      <c r="AJ478" s="46"/>
      <c r="AK478" s="46"/>
      <c r="AL478" s="46"/>
      <c r="AM478" s="46"/>
      <c r="AN478" s="46"/>
      <c r="AO478" s="46"/>
      <c r="AP478" s="46"/>
      <c r="AQ478" s="46"/>
      <c r="AR478" s="46"/>
      <c r="AS478" s="46"/>
      <c r="AT478" s="46"/>
      <c r="AU478" s="46"/>
      <c r="AV478" s="46"/>
      <c r="AW478" s="46"/>
      <c r="AX478" s="46"/>
      <c r="AY478" s="46"/>
      <c r="AZ478" s="46"/>
      <c r="BA478" s="46"/>
      <c r="BB478" s="46"/>
      <c r="BC478" s="46"/>
      <c r="BD478" s="46"/>
      <c r="BE478" s="46"/>
      <c r="BF478" s="46"/>
      <c r="BG478" s="46"/>
      <c r="BH478" s="46"/>
      <c r="BI478" s="46"/>
      <c r="BJ478" s="46"/>
      <c r="BK478" s="46"/>
      <c r="BL478" s="46"/>
      <c r="BM478" s="46"/>
      <c r="BN478" s="46"/>
      <c r="BO478" s="46"/>
      <c r="BP478" s="46"/>
      <c r="BQ478" s="46"/>
      <c r="BR478" s="46"/>
      <c r="BS478" s="46"/>
      <c r="BT478" s="46"/>
      <c r="BU478" s="46"/>
      <c r="BV478" s="46"/>
      <c r="BW478" s="46"/>
      <c r="BX478" s="46"/>
      <c r="BY478" s="46"/>
      <c r="BZ478" s="46"/>
      <c r="CA478" s="46"/>
      <c r="CB478" s="46"/>
      <c r="CC478" s="46"/>
      <c r="CD478" s="46"/>
      <c r="CE478" s="46"/>
      <c r="CF478" s="46"/>
      <c r="CG478" s="46"/>
      <c r="CH478" s="46"/>
      <c r="CI478" s="46"/>
      <c r="CJ478" s="46"/>
      <c r="CK478" s="46"/>
      <c r="CL478" s="46"/>
      <c r="CM478" s="46"/>
      <c r="CN478" s="46"/>
      <c r="CO478" s="46"/>
      <c r="CP478" s="46"/>
      <c r="CQ478" s="46"/>
      <c r="CR478" s="46"/>
      <c r="CS478" s="46"/>
      <c r="CT478" s="46"/>
      <c r="CU478" s="46"/>
      <c r="CV478" s="46"/>
      <c r="CW478" s="46"/>
      <c r="CX478" s="46"/>
      <c r="CY478" s="46"/>
      <c r="CZ478" s="46"/>
      <c r="DA478" s="46"/>
      <c r="DB478" s="46"/>
      <c r="DC478" s="46"/>
      <c r="DD478" s="46"/>
      <c r="DE478" s="46"/>
      <c r="DF478" s="46"/>
      <c r="DG478" s="46"/>
      <c r="DH478" s="46"/>
      <c r="DI478" s="46"/>
      <c r="DJ478" s="46"/>
      <c r="DK478" s="46"/>
      <c r="DL478" s="46"/>
      <c r="DM478" s="46"/>
      <c r="DN478" s="46"/>
      <c r="DO478" s="46"/>
      <c r="DP478" s="46"/>
      <c r="DQ478" s="46"/>
      <c r="DR478" s="46"/>
      <c r="DS478" s="46"/>
      <c r="DT478" s="46"/>
      <c r="DU478" s="46"/>
      <c r="DV478" s="46"/>
      <c r="DW478" s="46"/>
      <c r="DX478" s="46"/>
      <c r="DY478" s="46"/>
      <c r="DZ478" s="46"/>
      <c r="EA478" s="46"/>
      <c r="EB478" s="46"/>
      <c r="EC478" s="46"/>
      <c r="ED478" s="46"/>
      <c r="EE478" s="46"/>
      <c r="EF478" s="46"/>
      <c r="EG478" s="46"/>
      <c r="EH478" s="46"/>
      <c r="EI478" s="46"/>
      <c r="EJ478" s="46"/>
      <c r="EK478" s="46"/>
      <c r="EL478" s="46"/>
      <c r="EM478" s="46"/>
      <c r="EN478" s="46"/>
      <c r="EO478" s="46"/>
      <c r="EP478" s="46"/>
      <c r="EQ478" s="46"/>
      <c r="ER478" s="46"/>
      <c r="ES478" s="46"/>
      <c r="ET478" s="46"/>
      <c r="EU478" s="46"/>
      <c r="EV478" s="46"/>
      <c r="EW478" s="46"/>
      <c r="EX478" s="46"/>
      <c r="EY478" s="46"/>
      <c r="EZ478" s="46"/>
      <c r="FA478" s="46"/>
      <c r="FB478" s="46"/>
      <c r="FC478" s="46"/>
      <c r="FD478" s="46"/>
      <c r="FE478" s="46"/>
      <c r="FF478" s="46"/>
      <c r="FG478" s="46"/>
      <c r="FH478" s="46"/>
      <c r="FI478" s="46"/>
      <c r="FJ478" s="46"/>
      <c r="FK478" s="46"/>
      <c r="FL478" s="46"/>
      <c r="FM478" s="46"/>
      <c r="FN478" s="46"/>
      <c r="FO478" s="46"/>
      <c r="FP478" s="46"/>
      <c r="FQ478" s="46"/>
      <c r="FR478" s="46"/>
      <c r="FS478" s="46"/>
      <c r="FT478" s="46"/>
      <c r="FU478" s="46"/>
      <c r="FV478" s="46"/>
      <c r="FW478" s="46"/>
      <c r="FX478" s="46"/>
      <c r="FY478" s="46"/>
      <c r="FZ478" s="46"/>
      <c r="GA478" s="46"/>
      <c r="GB478" s="46"/>
      <c r="GC478" s="46"/>
      <c r="GD478" s="46"/>
      <c r="GE478" s="46"/>
      <c r="GF478" s="46"/>
      <c r="GG478" s="46"/>
      <c r="GH478" s="46"/>
      <c r="GI478" s="46"/>
      <c r="GJ478" s="46"/>
      <c r="GK478" s="46"/>
      <c r="GL478" s="46"/>
      <c r="GM478" s="46"/>
      <c r="GN478" s="46"/>
      <c r="GO478" s="46"/>
      <c r="GP478" s="46"/>
      <c r="GQ478" s="46"/>
      <c r="GR478" s="46"/>
      <c r="GS478" s="46"/>
      <c r="GT478" s="46"/>
      <c r="GU478" s="46"/>
      <c r="GV478" s="46"/>
      <c r="GW478" s="46"/>
      <c r="GX478" s="46"/>
      <c r="GY478" s="46"/>
      <c r="GZ478" s="46"/>
      <c r="HA478" s="46"/>
      <c r="HB478" s="46"/>
      <c r="HC478" s="46"/>
      <c r="HD478" s="46"/>
      <c r="HE478" s="46"/>
      <c r="HF478" s="46"/>
      <c r="HG478" s="46"/>
      <c r="HH478" s="46"/>
      <c r="HI478" s="46"/>
      <c r="HJ478" s="46"/>
      <c r="HK478" s="46"/>
      <c r="HL478" s="46"/>
    </row>
    <row r="479" spans="1:220" s="119" customFormat="1" ht="28.5" customHeight="1" x14ac:dyDescent="0.45">
      <c r="A479" s="19"/>
      <c r="B479" s="21"/>
      <c r="C479" s="120"/>
      <c r="D479" s="19"/>
      <c r="E479" s="19"/>
      <c r="F479" s="19"/>
      <c r="G479" s="19"/>
      <c r="H479" s="19"/>
      <c r="I479" s="19"/>
      <c r="J479" s="68"/>
      <c r="K479" s="19"/>
      <c r="L479" s="19"/>
      <c r="N479" s="45"/>
      <c r="O479" s="46"/>
      <c r="P479" s="46"/>
      <c r="Q479" s="46"/>
      <c r="R479" s="46"/>
      <c r="S479" s="46"/>
      <c r="T479" s="46"/>
      <c r="U479" s="46"/>
      <c r="V479" s="46"/>
      <c r="W479" s="46"/>
      <c r="X479" s="46"/>
      <c r="Y479" s="46"/>
      <c r="Z479" s="46"/>
      <c r="AA479" s="46"/>
      <c r="AB479" s="46"/>
      <c r="AC479" s="46"/>
      <c r="AD479" s="46"/>
      <c r="AE479" s="46"/>
      <c r="AF479" s="46"/>
      <c r="AG479" s="46"/>
      <c r="AH479" s="46"/>
      <c r="AI479" s="46"/>
      <c r="AJ479" s="46"/>
      <c r="AK479" s="46"/>
      <c r="AL479" s="46"/>
      <c r="AM479" s="46"/>
      <c r="AN479" s="46"/>
      <c r="AO479" s="46"/>
      <c r="AP479" s="46"/>
      <c r="AQ479" s="46"/>
      <c r="AR479" s="46"/>
      <c r="AS479" s="46"/>
      <c r="AT479" s="46"/>
      <c r="AU479" s="46"/>
      <c r="AV479" s="46"/>
      <c r="AW479" s="46"/>
      <c r="AX479" s="46"/>
      <c r="AY479" s="46"/>
      <c r="AZ479" s="46"/>
      <c r="BA479" s="46"/>
      <c r="BB479" s="46"/>
      <c r="BC479" s="46"/>
      <c r="BD479" s="46"/>
      <c r="BE479" s="46"/>
      <c r="BF479" s="46"/>
      <c r="BG479" s="46"/>
      <c r="BH479" s="46"/>
      <c r="BI479" s="46"/>
      <c r="BJ479" s="46"/>
      <c r="BK479" s="46"/>
      <c r="BL479" s="46"/>
      <c r="BM479" s="46"/>
      <c r="BN479" s="46"/>
      <c r="BO479" s="46"/>
      <c r="BP479" s="46"/>
      <c r="BQ479" s="46"/>
      <c r="BR479" s="46"/>
      <c r="BS479" s="46"/>
      <c r="BT479" s="46"/>
      <c r="BU479" s="46"/>
      <c r="BV479" s="46"/>
      <c r="BW479" s="46"/>
      <c r="BX479" s="46"/>
      <c r="BY479" s="46"/>
      <c r="BZ479" s="46"/>
      <c r="CA479" s="46"/>
      <c r="CB479" s="46"/>
      <c r="CC479" s="46"/>
      <c r="CD479" s="46"/>
      <c r="CE479" s="46"/>
      <c r="CF479" s="46"/>
      <c r="CG479" s="46"/>
      <c r="CH479" s="46"/>
      <c r="CI479" s="46"/>
      <c r="CJ479" s="46"/>
      <c r="CK479" s="46"/>
      <c r="CL479" s="46"/>
      <c r="CM479" s="46"/>
      <c r="CN479" s="46"/>
      <c r="CO479" s="46"/>
      <c r="CP479" s="46"/>
      <c r="CQ479" s="46"/>
      <c r="CR479" s="46"/>
      <c r="CS479" s="46"/>
      <c r="CT479" s="46"/>
      <c r="CU479" s="46"/>
      <c r="CV479" s="46"/>
      <c r="CW479" s="46"/>
      <c r="CX479" s="46"/>
      <c r="CY479" s="46"/>
      <c r="CZ479" s="46"/>
      <c r="DA479" s="46"/>
      <c r="DB479" s="46"/>
      <c r="DC479" s="46"/>
      <c r="DD479" s="46"/>
      <c r="DE479" s="46"/>
      <c r="DF479" s="46"/>
      <c r="DG479" s="46"/>
      <c r="DH479" s="46"/>
      <c r="DI479" s="46"/>
      <c r="DJ479" s="46"/>
      <c r="DK479" s="46"/>
      <c r="DL479" s="46"/>
      <c r="DM479" s="46"/>
      <c r="DN479" s="46"/>
      <c r="DO479" s="46"/>
      <c r="DP479" s="46"/>
      <c r="DQ479" s="46"/>
      <c r="DR479" s="46"/>
      <c r="DS479" s="46"/>
      <c r="DT479" s="46"/>
      <c r="DU479" s="46"/>
      <c r="DV479" s="46"/>
      <c r="DW479" s="46"/>
      <c r="DX479" s="46"/>
      <c r="DY479" s="46"/>
      <c r="DZ479" s="46"/>
      <c r="EA479" s="46"/>
      <c r="EB479" s="46"/>
      <c r="EC479" s="46"/>
      <c r="ED479" s="46"/>
      <c r="EE479" s="46"/>
      <c r="EF479" s="46"/>
      <c r="EG479" s="46"/>
      <c r="EH479" s="46"/>
      <c r="EI479" s="46"/>
      <c r="EJ479" s="46"/>
      <c r="EK479" s="46"/>
      <c r="EL479" s="46"/>
      <c r="EM479" s="46"/>
      <c r="EN479" s="46"/>
      <c r="EO479" s="46"/>
      <c r="EP479" s="46"/>
      <c r="EQ479" s="46"/>
      <c r="ER479" s="46"/>
      <c r="ES479" s="46"/>
      <c r="ET479" s="46"/>
      <c r="EU479" s="46"/>
      <c r="EV479" s="46"/>
      <c r="EW479" s="46"/>
      <c r="EX479" s="46"/>
      <c r="EY479" s="46"/>
      <c r="EZ479" s="46"/>
      <c r="FA479" s="46"/>
      <c r="FB479" s="46"/>
      <c r="FC479" s="46"/>
      <c r="FD479" s="46"/>
      <c r="FE479" s="46"/>
      <c r="FF479" s="46"/>
      <c r="FG479" s="46"/>
      <c r="FH479" s="46"/>
      <c r="FI479" s="46"/>
      <c r="FJ479" s="46"/>
      <c r="FK479" s="46"/>
      <c r="FL479" s="46"/>
      <c r="FM479" s="46"/>
      <c r="FN479" s="46"/>
      <c r="FO479" s="46"/>
      <c r="FP479" s="46"/>
      <c r="FQ479" s="46"/>
      <c r="FR479" s="46"/>
      <c r="FS479" s="46"/>
      <c r="FT479" s="46"/>
      <c r="FU479" s="46"/>
      <c r="FV479" s="46"/>
      <c r="FW479" s="46"/>
      <c r="FX479" s="46"/>
      <c r="FY479" s="46"/>
      <c r="FZ479" s="46"/>
      <c r="GA479" s="46"/>
      <c r="GB479" s="46"/>
      <c r="GC479" s="46"/>
      <c r="GD479" s="46"/>
      <c r="GE479" s="46"/>
      <c r="GF479" s="46"/>
      <c r="GG479" s="46"/>
      <c r="GH479" s="46"/>
      <c r="GI479" s="46"/>
      <c r="GJ479" s="46"/>
      <c r="GK479" s="46"/>
      <c r="GL479" s="46"/>
      <c r="GM479" s="46"/>
      <c r="GN479" s="46"/>
      <c r="GO479" s="46"/>
      <c r="GP479" s="46"/>
      <c r="GQ479" s="46"/>
      <c r="GR479" s="46"/>
      <c r="GS479" s="46"/>
      <c r="GT479" s="46"/>
      <c r="GU479" s="46"/>
      <c r="GV479" s="46"/>
      <c r="GW479" s="46"/>
      <c r="GX479" s="46"/>
      <c r="GY479" s="46"/>
      <c r="GZ479" s="46"/>
      <c r="HA479" s="46"/>
      <c r="HB479" s="46"/>
      <c r="HC479" s="46"/>
      <c r="HD479" s="46"/>
      <c r="HE479" s="46"/>
      <c r="HF479" s="46"/>
      <c r="HG479" s="46"/>
      <c r="HH479" s="46"/>
      <c r="HI479" s="46"/>
      <c r="HJ479" s="46"/>
      <c r="HK479" s="46"/>
      <c r="HL479" s="46"/>
    </row>
    <row r="480" spans="1:220" s="119" customFormat="1" ht="28.5" customHeight="1" x14ac:dyDescent="0.45">
      <c r="A480" s="19"/>
      <c r="B480" s="21"/>
      <c r="C480" s="120"/>
      <c r="D480" s="19"/>
      <c r="E480" s="19"/>
      <c r="F480" s="19"/>
      <c r="G480" s="19"/>
      <c r="H480" s="19"/>
      <c r="I480" s="19"/>
      <c r="J480" s="68"/>
      <c r="K480" s="19"/>
      <c r="L480" s="19"/>
      <c r="N480" s="45"/>
      <c r="O480" s="46"/>
      <c r="P480" s="46"/>
      <c r="Q480" s="46"/>
      <c r="R480" s="46"/>
      <c r="S480" s="46"/>
      <c r="T480" s="46"/>
      <c r="U480" s="46"/>
      <c r="V480" s="46"/>
      <c r="W480" s="46"/>
      <c r="X480" s="46"/>
      <c r="Y480" s="46"/>
      <c r="Z480" s="46"/>
      <c r="AA480" s="46"/>
      <c r="AB480" s="46"/>
      <c r="AC480" s="46"/>
      <c r="AD480" s="46"/>
      <c r="AE480" s="46"/>
      <c r="AF480" s="46"/>
      <c r="AG480" s="46"/>
      <c r="AH480" s="46"/>
      <c r="AI480" s="46"/>
      <c r="AJ480" s="46"/>
      <c r="AK480" s="46"/>
      <c r="AL480" s="46"/>
      <c r="AM480" s="46"/>
      <c r="AN480" s="46"/>
      <c r="AO480" s="46"/>
      <c r="AP480" s="46"/>
      <c r="AQ480" s="46"/>
      <c r="AR480" s="46"/>
      <c r="AS480" s="46"/>
      <c r="AT480" s="46"/>
      <c r="AU480" s="46"/>
      <c r="AV480" s="46"/>
      <c r="AW480" s="46"/>
      <c r="AX480" s="46"/>
      <c r="AY480" s="46"/>
      <c r="AZ480" s="46"/>
      <c r="BA480" s="46"/>
      <c r="BB480" s="46"/>
      <c r="BC480" s="46"/>
      <c r="BD480" s="46"/>
      <c r="BE480" s="46"/>
      <c r="BF480" s="46"/>
      <c r="BG480" s="46"/>
      <c r="BH480" s="46"/>
      <c r="BI480" s="46"/>
      <c r="BJ480" s="46"/>
      <c r="BK480" s="46"/>
      <c r="BL480" s="46"/>
      <c r="BM480" s="46"/>
      <c r="BN480" s="46"/>
      <c r="BO480" s="46"/>
      <c r="BP480" s="46"/>
      <c r="BQ480" s="46"/>
      <c r="BR480" s="46"/>
      <c r="BS480" s="46"/>
      <c r="BT480" s="46"/>
      <c r="BU480" s="46"/>
      <c r="BV480" s="46"/>
      <c r="BW480" s="46"/>
      <c r="BX480" s="46"/>
      <c r="BY480" s="46"/>
      <c r="BZ480" s="46"/>
      <c r="CA480" s="46"/>
      <c r="CB480" s="46"/>
      <c r="CC480" s="46"/>
      <c r="CD480" s="46"/>
      <c r="CE480" s="46"/>
      <c r="CF480" s="46"/>
      <c r="CG480" s="46"/>
      <c r="CH480" s="46"/>
      <c r="CI480" s="46"/>
      <c r="CJ480" s="46"/>
      <c r="CK480" s="46"/>
      <c r="CL480" s="46"/>
      <c r="CM480" s="46"/>
      <c r="CN480" s="46"/>
      <c r="CO480" s="46"/>
      <c r="CP480" s="46"/>
      <c r="CQ480" s="46"/>
      <c r="CR480" s="46"/>
      <c r="CS480" s="46"/>
      <c r="CT480" s="46"/>
      <c r="CU480" s="46"/>
      <c r="CV480" s="46"/>
      <c r="CW480" s="46"/>
      <c r="CX480" s="46"/>
      <c r="CY480" s="46"/>
      <c r="CZ480" s="46"/>
      <c r="DA480" s="46"/>
      <c r="DB480" s="46"/>
      <c r="DC480" s="46"/>
      <c r="DD480" s="46"/>
      <c r="DE480" s="46"/>
      <c r="DF480" s="46"/>
      <c r="DG480" s="46"/>
      <c r="DH480" s="46"/>
      <c r="DI480" s="46"/>
      <c r="DJ480" s="46"/>
      <c r="DK480" s="46"/>
      <c r="DL480" s="46"/>
      <c r="DM480" s="46"/>
      <c r="DN480" s="46"/>
      <c r="DO480" s="46"/>
      <c r="DP480" s="46"/>
      <c r="DQ480" s="46"/>
      <c r="DR480" s="46"/>
      <c r="DS480" s="46"/>
      <c r="DT480" s="46"/>
      <c r="DU480" s="46"/>
      <c r="DV480" s="46"/>
      <c r="DW480" s="46"/>
      <c r="DX480" s="46"/>
      <c r="DY480" s="46"/>
      <c r="DZ480" s="46"/>
      <c r="EA480" s="46"/>
      <c r="EB480" s="46"/>
      <c r="EC480" s="46"/>
      <c r="ED480" s="46"/>
      <c r="EE480" s="46"/>
      <c r="EF480" s="46"/>
      <c r="EG480" s="46"/>
      <c r="EH480" s="46"/>
      <c r="EI480" s="46"/>
      <c r="EJ480" s="46"/>
      <c r="EK480" s="46"/>
      <c r="EL480" s="46"/>
      <c r="EM480" s="46"/>
      <c r="EN480" s="46"/>
      <c r="EO480" s="46"/>
      <c r="EP480" s="46"/>
      <c r="EQ480" s="46"/>
      <c r="ER480" s="46"/>
      <c r="ES480" s="46"/>
      <c r="ET480" s="46"/>
      <c r="EU480" s="46"/>
      <c r="EV480" s="46"/>
      <c r="EW480" s="46"/>
      <c r="EX480" s="46"/>
      <c r="EY480" s="46"/>
      <c r="EZ480" s="46"/>
      <c r="FA480" s="46"/>
      <c r="FB480" s="46"/>
      <c r="FC480" s="46"/>
      <c r="FD480" s="46"/>
      <c r="FE480" s="46"/>
      <c r="FF480" s="46"/>
      <c r="FG480" s="46"/>
      <c r="FH480" s="46"/>
      <c r="FI480" s="46"/>
      <c r="FJ480" s="46"/>
      <c r="FK480" s="46"/>
      <c r="FL480" s="46"/>
      <c r="FM480" s="46"/>
      <c r="FN480" s="46"/>
      <c r="FO480" s="46"/>
      <c r="FP480" s="46"/>
      <c r="FQ480" s="46"/>
      <c r="FR480" s="46"/>
      <c r="FS480" s="46"/>
      <c r="FT480" s="46"/>
      <c r="FU480" s="46"/>
      <c r="FV480" s="46"/>
      <c r="FW480" s="46"/>
      <c r="FX480" s="46"/>
      <c r="FY480" s="46"/>
      <c r="FZ480" s="46"/>
      <c r="GA480" s="46"/>
      <c r="GB480" s="46"/>
      <c r="GC480" s="46"/>
      <c r="GD480" s="46"/>
      <c r="GE480" s="46"/>
      <c r="GF480" s="46"/>
      <c r="GG480" s="46"/>
      <c r="GH480" s="46"/>
      <c r="GI480" s="46"/>
      <c r="GJ480" s="46"/>
      <c r="GK480" s="46"/>
      <c r="GL480" s="46"/>
      <c r="GM480" s="46"/>
      <c r="GN480" s="46"/>
      <c r="GO480" s="46"/>
      <c r="GP480" s="46"/>
      <c r="GQ480" s="46"/>
      <c r="GR480" s="46"/>
      <c r="GS480" s="46"/>
      <c r="GT480" s="46"/>
      <c r="GU480" s="46"/>
      <c r="GV480" s="46"/>
      <c r="GW480" s="46"/>
      <c r="GX480" s="46"/>
      <c r="GY480" s="46"/>
      <c r="GZ480" s="46"/>
      <c r="HA480" s="46"/>
      <c r="HB480" s="46"/>
      <c r="HC480" s="46"/>
      <c r="HD480" s="46"/>
      <c r="HE480" s="46"/>
      <c r="HF480" s="46"/>
      <c r="HG480" s="46"/>
      <c r="HH480" s="46"/>
      <c r="HI480" s="46"/>
      <c r="HJ480" s="46"/>
      <c r="HK480" s="46"/>
      <c r="HL480" s="46"/>
    </row>
    <row r="481" spans="1:220" s="119" customFormat="1" ht="28.5" customHeight="1" x14ac:dyDescent="0.45">
      <c r="A481" s="19"/>
      <c r="B481" s="21"/>
      <c r="C481" s="120"/>
      <c r="D481" s="19"/>
      <c r="E481" s="19"/>
      <c r="F481" s="19"/>
      <c r="G481" s="19"/>
      <c r="H481" s="19"/>
      <c r="I481" s="19"/>
      <c r="J481" s="68"/>
      <c r="K481" s="19"/>
      <c r="L481" s="19"/>
      <c r="N481" s="45"/>
      <c r="O481" s="46"/>
      <c r="P481" s="46"/>
      <c r="Q481" s="46"/>
      <c r="R481" s="46"/>
      <c r="S481" s="46"/>
      <c r="T481" s="46"/>
      <c r="U481" s="46"/>
      <c r="V481" s="46"/>
      <c r="W481" s="46"/>
      <c r="X481" s="46"/>
      <c r="Y481" s="46"/>
      <c r="Z481" s="46"/>
      <c r="AA481" s="46"/>
      <c r="AB481" s="46"/>
      <c r="AC481" s="46"/>
      <c r="AD481" s="46"/>
      <c r="AE481" s="46"/>
      <c r="AF481" s="46"/>
      <c r="AG481" s="46"/>
      <c r="AH481" s="46"/>
      <c r="AI481" s="46"/>
      <c r="AJ481" s="46"/>
      <c r="AK481" s="46"/>
      <c r="AL481" s="46"/>
      <c r="AM481" s="46"/>
      <c r="AN481" s="46"/>
      <c r="AO481" s="46"/>
      <c r="AP481" s="46"/>
      <c r="AQ481" s="46"/>
      <c r="AR481" s="46"/>
      <c r="AS481" s="46"/>
      <c r="AT481" s="46"/>
      <c r="AU481" s="46"/>
      <c r="AV481" s="46"/>
      <c r="AW481" s="46"/>
      <c r="AX481" s="46"/>
      <c r="AY481" s="46"/>
      <c r="AZ481" s="46"/>
      <c r="BA481" s="46"/>
      <c r="BB481" s="46"/>
      <c r="BC481" s="46"/>
      <c r="BD481" s="46"/>
      <c r="BE481" s="46"/>
      <c r="BF481" s="46"/>
      <c r="BG481" s="46"/>
      <c r="BH481" s="46"/>
      <c r="BI481" s="46"/>
      <c r="BJ481" s="46"/>
      <c r="BK481" s="46"/>
      <c r="BL481" s="46"/>
      <c r="BM481" s="46"/>
      <c r="BN481" s="46"/>
      <c r="BO481" s="46"/>
      <c r="BP481" s="46"/>
      <c r="BQ481" s="46"/>
      <c r="BR481" s="46"/>
      <c r="BS481" s="46"/>
      <c r="BT481" s="46"/>
      <c r="BU481" s="46"/>
      <c r="BV481" s="46"/>
      <c r="BW481" s="46"/>
      <c r="BX481" s="46"/>
      <c r="BY481" s="46"/>
      <c r="BZ481" s="46"/>
      <c r="CA481" s="46"/>
      <c r="CB481" s="46"/>
      <c r="CC481" s="46"/>
      <c r="CD481" s="46"/>
      <c r="CE481" s="46"/>
      <c r="CF481" s="46"/>
      <c r="CG481" s="46"/>
      <c r="CH481" s="46"/>
      <c r="CI481" s="46"/>
      <c r="CJ481" s="46"/>
      <c r="CK481" s="46"/>
      <c r="CL481" s="46"/>
      <c r="CM481" s="46"/>
      <c r="CN481" s="46"/>
      <c r="CO481" s="46"/>
      <c r="CP481" s="46"/>
      <c r="CQ481" s="46"/>
      <c r="CR481" s="46"/>
      <c r="CS481" s="46"/>
      <c r="CT481" s="46"/>
      <c r="CU481" s="46"/>
      <c r="CV481" s="46"/>
      <c r="CW481" s="46"/>
      <c r="CX481" s="46"/>
      <c r="CY481" s="46"/>
      <c r="CZ481" s="46"/>
      <c r="DA481" s="46"/>
      <c r="DB481" s="46"/>
      <c r="DC481" s="46"/>
      <c r="DD481" s="46"/>
      <c r="DE481" s="46"/>
      <c r="DF481" s="46"/>
      <c r="DG481" s="46"/>
      <c r="DH481" s="46"/>
      <c r="DI481" s="46"/>
      <c r="DJ481" s="46"/>
      <c r="DK481" s="46"/>
      <c r="DL481" s="46"/>
      <c r="DM481" s="46"/>
      <c r="DN481" s="46"/>
      <c r="DO481" s="46"/>
      <c r="DP481" s="46"/>
      <c r="DQ481" s="46"/>
      <c r="DR481" s="46"/>
      <c r="DS481" s="46"/>
      <c r="DT481" s="46"/>
      <c r="DU481" s="46"/>
      <c r="DV481" s="46"/>
      <c r="DW481" s="46"/>
      <c r="DX481" s="46"/>
      <c r="DY481" s="46"/>
      <c r="DZ481" s="46"/>
      <c r="EA481" s="46"/>
      <c r="EB481" s="46"/>
      <c r="EC481" s="46"/>
      <c r="ED481" s="46"/>
      <c r="EE481" s="46"/>
      <c r="EF481" s="46"/>
      <c r="EG481" s="46"/>
      <c r="EH481" s="46"/>
      <c r="EI481" s="46"/>
      <c r="EJ481" s="46"/>
      <c r="EK481" s="46"/>
      <c r="EL481" s="46"/>
      <c r="EM481" s="46"/>
      <c r="EN481" s="46"/>
      <c r="EO481" s="46"/>
      <c r="EP481" s="46"/>
      <c r="EQ481" s="46"/>
      <c r="ER481" s="46"/>
      <c r="ES481" s="46"/>
      <c r="ET481" s="46"/>
      <c r="EU481" s="46"/>
      <c r="EV481" s="46"/>
      <c r="EW481" s="46"/>
      <c r="EX481" s="46"/>
      <c r="EY481" s="46"/>
      <c r="EZ481" s="46"/>
      <c r="FA481" s="46"/>
      <c r="FB481" s="46"/>
      <c r="FC481" s="46"/>
      <c r="FD481" s="46"/>
      <c r="FE481" s="46"/>
      <c r="FF481" s="46"/>
      <c r="FG481" s="46"/>
      <c r="FH481" s="46"/>
      <c r="FI481" s="46"/>
      <c r="FJ481" s="46"/>
      <c r="FK481" s="46"/>
      <c r="FL481" s="46"/>
      <c r="FM481" s="46"/>
      <c r="FN481" s="46"/>
      <c r="FO481" s="46"/>
      <c r="FP481" s="46"/>
      <c r="FQ481" s="46"/>
      <c r="FR481" s="46"/>
      <c r="FS481" s="46"/>
      <c r="FT481" s="46"/>
      <c r="FU481" s="46"/>
      <c r="FV481" s="46"/>
      <c r="FW481" s="46"/>
      <c r="FX481" s="46"/>
      <c r="FY481" s="46"/>
      <c r="FZ481" s="46"/>
      <c r="GA481" s="46"/>
      <c r="GB481" s="46"/>
      <c r="GC481" s="46"/>
      <c r="GD481" s="46"/>
      <c r="GE481" s="46"/>
      <c r="GF481" s="46"/>
      <c r="GG481" s="46"/>
      <c r="GH481" s="46"/>
      <c r="GI481" s="46"/>
      <c r="GJ481" s="46"/>
      <c r="GK481" s="46"/>
      <c r="GL481" s="46"/>
      <c r="GM481" s="46"/>
      <c r="GN481" s="46"/>
      <c r="GO481" s="46"/>
      <c r="GP481" s="46"/>
      <c r="GQ481" s="46"/>
      <c r="GR481" s="46"/>
      <c r="GS481" s="46"/>
      <c r="GT481" s="46"/>
      <c r="GU481" s="46"/>
      <c r="GV481" s="46"/>
      <c r="GW481" s="46"/>
      <c r="GX481" s="46"/>
      <c r="GY481" s="46"/>
      <c r="GZ481" s="46"/>
      <c r="HA481" s="46"/>
      <c r="HB481" s="46"/>
      <c r="HC481" s="46"/>
      <c r="HD481" s="46"/>
      <c r="HE481" s="46"/>
      <c r="HF481" s="46"/>
      <c r="HG481" s="46"/>
      <c r="HH481" s="46"/>
      <c r="HI481" s="46"/>
      <c r="HJ481" s="46"/>
      <c r="HK481" s="46"/>
      <c r="HL481" s="46"/>
    </row>
    <row r="482" spans="1:220" s="119" customFormat="1" ht="28.5" customHeight="1" x14ac:dyDescent="0.45">
      <c r="A482" s="19"/>
      <c r="B482" s="21"/>
      <c r="C482" s="120"/>
      <c r="D482" s="19"/>
      <c r="E482" s="19"/>
      <c r="F482" s="19"/>
      <c r="G482" s="19"/>
      <c r="H482" s="19"/>
      <c r="I482" s="19"/>
      <c r="J482" s="68"/>
      <c r="K482" s="19"/>
      <c r="L482" s="19"/>
      <c r="N482" s="45"/>
      <c r="O482" s="46"/>
      <c r="P482" s="46"/>
      <c r="Q482" s="46"/>
      <c r="R482" s="46"/>
      <c r="S482" s="46"/>
      <c r="T482" s="46"/>
      <c r="U482" s="46"/>
      <c r="V482" s="46"/>
      <c r="W482" s="46"/>
      <c r="X482" s="46"/>
      <c r="Y482" s="46"/>
      <c r="Z482" s="46"/>
      <c r="AA482" s="46"/>
      <c r="AB482" s="46"/>
      <c r="AC482" s="46"/>
      <c r="AD482" s="46"/>
      <c r="AE482" s="46"/>
      <c r="AF482" s="46"/>
      <c r="AG482" s="46"/>
      <c r="AH482" s="46"/>
      <c r="AI482" s="46"/>
      <c r="AJ482" s="46"/>
      <c r="AK482" s="46"/>
      <c r="AL482" s="46"/>
      <c r="AM482" s="46"/>
      <c r="AN482" s="46"/>
      <c r="AO482" s="46"/>
      <c r="AP482" s="46"/>
      <c r="AQ482" s="46"/>
      <c r="AR482" s="46"/>
      <c r="AS482" s="46"/>
      <c r="AT482" s="46"/>
      <c r="AU482" s="46"/>
      <c r="AV482" s="46"/>
      <c r="AW482" s="46"/>
      <c r="AX482" s="46"/>
      <c r="AY482" s="46"/>
      <c r="AZ482" s="46"/>
      <c r="BA482" s="46"/>
      <c r="BB482" s="46"/>
      <c r="BC482" s="46"/>
      <c r="BD482" s="46"/>
      <c r="BE482" s="46"/>
      <c r="BF482" s="46"/>
      <c r="BG482" s="46"/>
      <c r="BH482" s="46"/>
      <c r="BI482" s="46"/>
      <c r="BJ482" s="46"/>
      <c r="BK482" s="46"/>
      <c r="BL482" s="46"/>
      <c r="BM482" s="46"/>
      <c r="BN482" s="46"/>
      <c r="BO482" s="46"/>
      <c r="BP482" s="46"/>
      <c r="BQ482" s="46"/>
      <c r="BR482" s="46"/>
      <c r="BS482" s="46"/>
      <c r="BT482" s="46"/>
      <c r="BU482" s="46"/>
      <c r="BV482" s="46"/>
      <c r="BW482" s="46"/>
      <c r="BX482" s="46"/>
      <c r="BY482" s="46"/>
      <c r="BZ482" s="46"/>
      <c r="CA482" s="46"/>
      <c r="CB482" s="46"/>
      <c r="CC482" s="46"/>
      <c r="CD482" s="46"/>
      <c r="CE482" s="46"/>
      <c r="CF482" s="46"/>
      <c r="CG482" s="46"/>
      <c r="CH482" s="46"/>
      <c r="CI482" s="46"/>
      <c r="CJ482" s="46"/>
      <c r="CK482" s="46"/>
      <c r="CL482" s="46"/>
      <c r="CM482" s="46"/>
      <c r="CN482" s="46"/>
      <c r="CO482" s="46"/>
      <c r="CP482" s="46"/>
      <c r="CQ482" s="46"/>
      <c r="CR482" s="46"/>
      <c r="CS482" s="46"/>
      <c r="CT482" s="46"/>
      <c r="CU482" s="46"/>
      <c r="CV482" s="46"/>
      <c r="CW482" s="46"/>
      <c r="CX482" s="46"/>
      <c r="CY482" s="46"/>
      <c r="CZ482" s="46"/>
      <c r="DA482" s="46"/>
      <c r="DB482" s="46"/>
      <c r="DC482" s="46"/>
      <c r="DD482" s="46"/>
      <c r="DE482" s="46"/>
      <c r="DF482" s="46"/>
      <c r="DG482" s="46"/>
      <c r="DH482" s="46"/>
      <c r="DI482" s="46"/>
      <c r="DJ482" s="46"/>
      <c r="DK482" s="46"/>
      <c r="DL482" s="46"/>
      <c r="DM482" s="46"/>
      <c r="DN482" s="46"/>
      <c r="DO482" s="46"/>
      <c r="DP482" s="46"/>
      <c r="DQ482" s="46"/>
      <c r="DR482" s="46"/>
      <c r="DS482" s="46"/>
      <c r="DT482" s="46"/>
      <c r="DU482" s="46"/>
      <c r="DV482" s="46"/>
      <c r="DW482" s="46"/>
      <c r="DX482" s="46"/>
      <c r="DY482" s="46"/>
      <c r="DZ482" s="46"/>
      <c r="EA482" s="46"/>
      <c r="EB482" s="46"/>
      <c r="EC482" s="46"/>
      <c r="ED482" s="46"/>
      <c r="EE482" s="46"/>
      <c r="EF482" s="46"/>
      <c r="EG482" s="46"/>
      <c r="EH482" s="46"/>
      <c r="EI482" s="46"/>
      <c r="EJ482" s="46"/>
      <c r="EK482" s="46"/>
      <c r="EL482" s="46"/>
      <c r="EM482" s="46"/>
      <c r="EN482" s="46"/>
      <c r="EO482" s="46"/>
      <c r="EP482" s="46"/>
      <c r="EQ482" s="46"/>
      <c r="ER482" s="46"/>
      <c r="ES482" s="46"/>
      <c r="ET482" s="46"/>
      <c r="EU482" s="46"/>
      <c r="EV482" s="46"/>
      <c r="EW482" s="46"/>
      <c r="EX482" s="46"/>
      <c r="EY482" s="46"/>
      <c r="EZ482" s="46"/>
      <c r="FA482" s="46"/>
      <c r="FB482" s="46"/>
      <c r="FC482" s="46"/>
      <c r="FD482" s="46"/>
      <c r="FE482" s="46"/>
      <c r="FF482" s="46"/>
      <c r="FG482" s="46"/>
      <c r="FH482" s="46"/>
      <c r="FI482" s="46"/>
      <c r="FJ482" s="46"/>
      <c r="FK482" s="46"/>
      <c r="FL482" s="46"/>
      <c r="FM482" s="46"/>
      <c r="FN482" s="46"/>
      <c r="FO482" s="46"/>
      <c r="FP482" s="46"/>
      <c r="FQ482" s="46"/>
      <c r="FR482" s="46"/>
      <c r="FS482" s="46"/>
      <c r="FT482" s="46"/>
      <c r="FU482" s="46"/>
      <c r="FV482" s="46"/>
      <c r="FW482" s="46"/>
      <c r="FX482" s="46"/>
      <c r="FY482" s="46"/>
      <c r="FZ482" s="46"/>
      <c r="GA482" s="46"/>
      <c r="GB482" s="46"/>
      <c r="GC482" s="46"/>
      <c r="GD482" s="46"/>
      <c r="GE482" s="46"/>
      <c r="GF482" s="46"/>
      <c r="GG482" s="46"/>
      <c r="GH482" s="46"/>
      <c r="GI482" s="46"/>
      <c r="GJ482" s="46"/>
      <c r="GK482" s="46"/>
      <c r="GL482" s="46"/>
      <c r="GM482" s="46"/>
      <c r="GN482" s="46"/>
      <c r="GO482" s="46"/>
      <c r="GP482" s="46"/>
      <c r="GQ482" s="46"/>
      <c r="GR482" s="46"/>
      <c r="GS482" s="46"/>
      <c r="GT482" s="46"/>
      <c r="GU482" s="46"/>
      <c r="GV482" s="46"/>
      <c r="GW482" s="46"/>
      <c r="GX482" s="46"/>
      <c r="GY482" s="46"/>
      <c r="GZ482" s="46"/>
      <c r="HA482" s="46"/>
      <c r="HB482" s="46"/>
      <c r="HC482" s="46"/>
      <c r="HD482" s="46"/>
      <c r="HE482" s="46"/>
      <c r="HF482" s="46"/>
      <c r="HG482" s="46"/>
      <c r="HH482" s="46"/>
      <c r="HI482" s="46"/>
      <c r="HJ482" s="46"/>
      <c r="HK482" s="46"/>
      <c r="HL482" s="46"/>
    </row>
    <row r="483" spans="1:220" s="119" customFormat="1" ht="28.5" customHeight="1" x14ac:dyDescent="0.45">
      <c r="A483" s="19"/>
      <c r="B483" s="21"/>
      <c r="C483" s="120"/>
      <c r="D483" s="19"/>
      <c r="E483" s="19"/>
      <c r="F483" s="19"/>
      <c r="G483" s="19"/>
      <c r="H483" s="19"/>
      <c r="I483" s="19"/>
      <c r="J483" s="68"/>
      <c r="K483" s="19"/>
      <c r="L483" s="19"/>
      <c r="N483" s="45"/>
      <c r="O483" s="46"/>
      <c r="P483" s="46"/>
      <c r="Q483" s="46"/>
      <c r="R483" s="46"/>
      <c r="S483" s="46"/>
      <c r="T483" s="46"/>
      <c r="U483" s="46"/>
      <c r="V483" s="46"/>
      <c r="W483" s="46"/>
      <c r="X483" s="46"/>
      <c r="Y483" s="46"/>
      <c r="Z483" s="46"/>
      <c r="AA483" s="46"/>
      <c r="AB483" s="46"/>
      <c r="AC483" s="46"/>
      <c r="AD483" s="46"/>
      <c r="AE483" s="46"/>
      <c r="AF483" s="46"/>
      <c r="AG483" s="46"/>
      <c r="AH483" s="46"/>
      <c r="AI483" s="46"/>
      <c r="AJ483" s="46"/>
      <c r="AK483" s="46"/>
      <c r="AL483" s="46"/>
      <c r="AM483" s="46"/>
      <c r="AN483" s="46"/>
      <c r="AO483" s="46"/>
      <c r="AP483" s="46"/>
      <c r="AQ483" s="46"/>
      <c r="AR483" s="46"/>
      <c r="AS483" s="46"/>
      <c r="AT483" s="46"/>
      <c r="AU483" s="46"/>
      <c r="AV483" s="46"/>
      <c r="AW483" s="46"/>
      <c r="AX483" s="46"/>
      <c r="AY483" s="46"/>
      <c r="AZ483" s="46"/>
      <c r="BA483" s="46"/>
      <c r="BB483" s="46"/>
      <c r="BC483" s="46"/>
      <c r="BD483" s="46"/>
      <c r="BE483" s="46"/>
      <c r="BF483" s="46"/>
      <c r="BG483" s="46"/>
      <c r="BH483" s="46"/>
      <c r="BI483" s="46"/>
      <c r="BJ483" s="46"/>
      <c r="BK483" s="46"/>
      <c r="BL483" s="46"/>
      <c r="BM483" s="46"/>
      <c r="BN483" s="46"/>
      <c r="BO483" s="46"/>
      <c r="BP483" s="46"/>
      <c r="BQ483" s="46"/>
      <c r="BR483" s="46"/>
      <c r="BS483" s="46"/>
      <c r="BT483" s="46"/>
      <c r="BU483" s="46"/>
      <c r="BV483" s="46"/>
      <c r="BW483" s="46"/>
      <c r="BX483" s="46"/>
      <c r="BY483" s="46"/>
      <c r="BZ483" s="46"/>
      <c r="CA483" s="46"/>
      <c r="CB483" s="46"/>
      <c r="CC483" s="46"/>
      <c r="CD483" s="46"/>
      <c r="CE483" s="46"/>
      <c r="CF483" s="46"/>
      <c r="CG483" s="46"/>
      <c r="CH483" s="46"/>
      <c r="CI483" s="46"/>
      <c r="CJ483" s="46"/>
      <c r="CK483" s="46"/>
      <c r="CL483" s="46"/>
      <c r="CM483" s="46"/>
      <c r="CN483" s="46"/>
      <c r="CO483" s="46"/>
      <c r="CP483" s="46"/>
      <c r="CQ483" s="46"/>
      <c r="CR483" s="46"/>
      <c r="CS483" s="46"/>
      <c r="CT483" s="46"/>
      <c r="CU483" s="46"/>
      <c r="CV483" s="46"/>
      <c r="CW483" s="46"/>
      <c r="CX483" s="46"/>
      <c r="CY483" s="46"/>
      <c r="CZ483" s="46"/>
      <c r="DA483" s="46"/>
      <c r="DB483" s="46"/>
      <c r="DC483" s="46"/>
      <c r="DD483" s="46"/>
      <c r="DE483" s="46"/>
      <c r="DF483" s="46"/>
      <c r="DG483" s="46"/>
      <c r="DH483" s="46"/>
      <c r="DI483" s="46"/>
      <c r="DJ483" s="46"/>
      <c r="DK483" s="46"/>
      <c r="DL483" s="46"/>
      <c r="DM483" s="46"/>
      <c r="DN483" s="46"/>
      <c r="DO483" s="46"/>
      <c r="DP483" s="46"/>
      <c r="DQ483" s="46"/>
      <c r="DR483" s="46"/>
      <c r="DS483" s="46"/>
      <c r="DT483" s="46"/>
      <c r="DU483" s="46"/>
      <c r="DV483" s="46"/>
      <c r="DW483" s="46"/>
      <c r="DX483" s="46"/>
      <c r="DY483" s="46"/>
      <c r="DZ483" s="46"/>
      <c r="EA483" s="46"/>
      <c r="EB483" s="46"/>
      <c r="EC483" s="46"/>
      <c r="ED483" s="46"/>
      <c r="EE483" s="46"/>
      <c r="EF483" s="46"/>
      <c r="EG483" s="46"/>
      <c r="EH483" s="46"/>
      <c r="EI483" s="46"/>
      <c r="EJ483" s="46"/>
      <c r="EK483" s="46"/>
      <c r="EL483" s="46"/>
      <c r="EM483" s="46"/>
      <c r="EN483" s="46"/>
      <c r="EO483" s="46"/>
      <c r="EP483" s="46"/>
      <c r="EQ483" s="46"/>
      <c r="ER483" s="46"/>
      <c r="ES483" s="46"/>
      <c r="ET483" s="46"/>
      <c r="EU483" s="46"/>
      <c r="EV483" s="46"/>
      <c r="EW483" s="46"/>
      <c r="EX483" s="46"/>
      <c r="EY483" s="46"/>
      <c r="EZ483" s="46"/>
      <c r="FA483" s="46"/>
      <c r="FB483" s="46"/>
      <c r="FC483" s="46"/>
      <c r="FD483" s="46"/>
      <c r="FE483" s="46"/>
      <c r="FF483" s="46"/>
      <c r="FG483" s="46"/>
      <c r="FH483" s="46"/>
      <c r="FI483" s="46"/>
      <c r="FJ483" s="46"/>
      <c r="FK483" s="46"/>
      <c r="FL483" s="46"/>
      <c r="FM483" s="46"/>
      <c r="FN483" s="46"/>
      <c r="FO483" s="46"/>
      <c r="FP483" s="46"/>
      <c r="FQ483" s="46"/>
      <c r="FR483" s="46"/>
      <c r="FS483" s="46"/>
      <c r="FT483" s="46"/>
      <c r="FU483" s="46"/>
      <c r="FV483" s="46"/>
      <c r="FW483" s="46"/>
      <c r="FX483" s="46"/>
      <c r="FY483" s="46"/>
      <c r="FZ483" s="46"/>
      <c r="GA483" s="46"/>
      <c r="GB483" s="46"/>
      <c r="GC483" s="46"/>
      <c r="GD483" s="46"/>
      <c r="GE483" s="46"/>
      <c r="GF483" s="46"/>
      <c r="GG483" s="46"/>
      <c r="GH483" s="46"/>
      <c r="GI483" s="46"/>
      <c r="GJ483" s="46"/>
      <c r="GK483" s="46"/>
      <c r="GL483" s="46"/>
      <c r="GM483" s="46"/>
      <c r="GN483" s="46"/>
      <c r="GO483" s="46"/>
      <c r="GP483" s="46"/>
      <c r="GQ483" s="46"/>
      <c r="GR483" s="46"/>
      <c r="GS483" s="46"/>
      <c r="GT483" s="46"/>
      <c r="GU483" s="46"/>
      <c r="GV483" s="46"/>
      <c r="GW483" s="46"/>
      <c r="GX483" s="46"/>
      <c r="GY483" s="46"/>
      <c r="GZ483" s="46"/>
      <c r="HA483" s="46"/>
      <c r="HB483" s="46"/>
      <c r="HC483" s="46"/>
      <c r="HD483" s="46"/>
      <c r="HE483" s="46"/>
      <c r="HF483" s="46"/>
      <c r="HG483" s="46"/>
      <c r="HH483" s="46"/>
      <c r="HI483" s="46"/>
      <c r="HJ483" s="46"/>
      <c r="HK483" s="46"/>
      <c r="HL483" s="46"/>
    </row>
    <row r="484" spans="1:220" s="119" customFormat="1" ht="28.5" customHeight="1" x14ac:dyDescent="0.45">
      <c r="A484" s="19"/>
      <c r="B484" s="21"/>
      <c r="C484" s="120"/>
      <c r="D484" s="19"/>
      <c r="E484" s="19"/>
      <c r="F484" s="19"/>
      <c r="G484" s="19"/>
      <c r="H484" s="19"/>
      <c r="I484" s="19"/>
      <c r="J484" s="68"/>
      <c r="K484" s="19"/>
      <c r="L484" s="19"/>
      <c r="N484" s="45"/>
      <c r="O484" s="46"/>
      <c r="P484" s="46"/>
      <c r="Q484" s="46"/>
      <c r="R484" s="46"/>
      <c r="S484" s="46"/>
      <c r="T484" s="46"/>
      <c r="U484" s="46"/>
      <c r="V484" s="46"/>
      <c r="W484" s="46"/>
      <c r="X484" s="46"/>
      <c r="Y484" s="46"/>
      <c r="Z484" s="46"/>
      <c r="AA484" s="46"/>
      <c r="AB484" s="46"/>
      <c r="AC484" s="46"/>
      <c r="AD484" s="46"/>
      <c r="AE484" s="46"/>
      <c r="AF484" s="46"/>
      <c r="AG484" s="46"/>
      <c r="AH484" s="46"/>
      <c r="AI484" s="46"/>
      <c r="AJ484" s="46"/>
      <c r="AK484" s="46"/>
      <c r="AL484" s="46"/>
      <c r="AM484" s="46"/>
      <c r="AN484" s="46"/>
      <c r="AO484" s="46"/>
      <c r="AP484" s="46"/>
      <c r="AQ484" s="46"/>
      <c r="AR484" s="46"/>
      <c r="AS484" s="46"/>
      <c r="AT484" s="46"/>
      <c r="AU484" s="46"/>
      <c r="AV484" s="46"/>
      <c r="AW484" s="46"/>
      <c r="AX484" s="46"/>
      <c r="AY484" s="46"/>
      <c r="AZ484" s="46"/>
      <c r="BA484" s="46"/>
      <c r="BB484" s="46"/>
      <c r="BC484" s="46"/>
      <c r="BD484" s="46"/>
      <c r="BE484" s="46"/>
      <c r="BF484" s="46"/>
      <c r="BG484" s="46"/>
      <c r="BH484" s="46"/>
      <c r="BI484" s="46"/>
      <c r="BJ484" s="46"/>
      <c r="BK484" s="46"/>
      <c r="BL484" s="46"/>
      <c r="BM484" s="46"/>
      <c r="BN484" s="46"/>
      <c r="BO484" s="46"/>
      <c r="BP484" s="46"/>
      <c r="BQ484" s="46"/>
      <c r="BR484" s="46"/>
      <c r="BS484" s="46"/>
      <c r="BT484" s="46"/>
      <c r="BU484" s="46"/>
      <c r="BV484" s="46"/>
      <c r="BW484" s="46"/>
      <c r="BX484" s="46"/>
      <c r="BY484" s="46"/>
      <c r="BZ484" s="46"/>
      <c r="CA484" s="46"/>
      <c r="CB484" s="46"/>
      <c r="CC484" s="46"/>
      <c r="CD484" s="46"/>
      <c r="CE484" s="46"/>
      <c r="CF484" s="46"/>
      <c r="CG484" s="46"/>
      <c r="CH484" s="46"/>
      <c r="CI484" s="46"/>
      <c r="CJ484" s="46"/>
      <c r="CK484" s="46"/>
      <c r="CL484" s="46"/>
      <c r="CM484" s="46"/>
      <c r="CN484" s="46"/>
      <c r="CO484" s="46"/>
      <c r="CP484" s="46"/>
      <c r="CQ484" s="46"/>
      <c r="CR484" s="46"/>
      <c r="CS484" s="46"/>
      <c r="CT484" s="46"/>
      <c r="CU484" s="46"/>
      <c r="CV484" s="46"/>
      <c r="CW484" s="46"/>
      <c r="CX484" s="46"/>
      <c r="CY484" s="46"/>
      <c r="CZ484" s="46"/>
      <c r="DA484" s="46"/>
      <c r="DB484" s="46"/>
      <c r="DC484" s="46"/>
      <c r="DD484" s="46"/>
      <c r="DE484" s="46"/>
      <c r="DF484" s="46"/>
      <c r="DG484" s="46"/>
      <c r="DH484" s="46"/>
      <c r="DI484" s="46"/>
      <c r="DJ484" s="46"/>
      <c r="DK484" s="46"/>
      <c r="DL484" s="46"/>
      <c r="DM484" s="46"/>
      <c r="DN484" s="46"/>
      <c r="DO484" s="46"/>
      <c r="DP484" s="46"/>
      <c r="DQ484" s="46"/>
      <c r="DR484" s="46"/>
      <c r="DS484" s="46"/>
      <c r="DT484" s="46"/>
      <c r="DU484" s="46"/>
      <c r="DV484" s="46"/>
      <c r="DW484" s="46"/>
      <c r="DX484" s="46"/>
      <c r="DY484" s="46"/>
      <c r="DZ484" s="46"/>
      <c r="EA484" s="46"/>
      <c r="EB484" s="46"/>
      <c r="EC484" s="46"/>
      <c r="ED484" s="46"/>
      <c r="EE484" s="46"/>
      <c r="EF484" s="46"/>
      <c r="EG484" s="46"/>
      <c r="EH484" s="46"/>
      <c r="EI484" s="46"/>
      <c r="EJ484" s="46"/>
      <c r="EK484" s="46"/>
      <c r="EL484" s="46"/>
      <c r="EM484" s="46"/>
      <c r="EN484" s="46"/>
      <c r="EO484" s="46"/>
      <c r="EP484" s="46"/>
      <c r="EQ484" s="46"/>
      <c r="ER484" s="46"/>
      <c r="ES484" s="46"/>
      <c r="ET484" s="46"/>
      <c r="EU484" s="46"/>
      <c r="EV484" s="46"/>
      <c r="EW484" s="46"/>
      <c r="EX484" s="46"/>
      <c r="EY484" s="46"/>
      <c r="EZ484" s="46"/>
      <c r="FA484" s="46"/>
      <c r="FB484" s="46"/>
      <c r="FC484" s="46"/>
      <c r="FD484" s="46"/>
      <c r="FE484" s="46"/>
      <c r="FF484" s="46"/>
      <c r="FG484" s="46"/>
      <c r="FH484" s="46"/>
      <c r="FI484" s="46"/>
      <c r="FJ484" s="46"/>
      <c r="FK484" s="46"/>
      <c r="FL484" s="46"/>
      <c r="FM484" s="46"/>
      <c r="FN484" s="46"/>
      <c r="FO484" s="46"/>
      <c r="FP484" s="46"/>
      <c r="FQ484" s="46"/>
      <c r="FR484" s="46"/>
      <c r="FS484" s="46"/>
      <c r="FT484" s="46"/>
      <c r="FU484" s="46"/>
      <c r="FV484" s="46"/>
      <c r="FW484" s="46"/>
      <c r="FX484" s="46"/>
      <c r="FY484" s="46"/>
      <c r="FZ484" s="46"/>
      <c r="GA484" s="46"/>
      <c r="GB484" s="46"/>
      <c r="GC484" s="46"/>
      <c r="GD484" s="46"/>
      <c r="GE484" s="46"/>
      <c r="GF484" s="46"/>
      <c r="GG484" s="46"/>
      <c r="GH484" s="46"/>
      <c r="GI484" s="46"/>
      <c r="GJ484" s="46"/>
      <c r="GK484" s="46"/>
      <c r="GL484" s="46"/>
      <c r="GM484" s="46"/>
      <c r="GN484" s="46"/>
      <c r="GO484" s="46"/>
      <c r="GP484" s="46"/>
      <c r="GQ484" s="46"/>
      <c r="GR484" s="46"/>
      <c r="GS484" s="46"/>
      <c r="GT484" s="46"/>
      <c r="GU484" s="46"/>
      <c r="GV484" s="46"/>
      <c r="GW484" s="46"/>
      <c r="GX484" s="46"/>
      <c r="GY484" s="46"/>
      <c r="GZ484" s="46"/>
      <c r="HA484" s="46"/>
      <c r="HB484" s="46"/>
      <c r="HC484" s="46"/>
      <c r="HD484" s="46"/>
      <c r="HE484" s="46"/>
      <c r="HF484" s="46"/>
      <c r="HG484" s="46"/>
      <c r="HH484" s="46"/>
      <c r="HI484" s="46"/>
      <c r="HJ484" s="46"/>
      <c r="HK484" s="46"/>
      <c r="HL484" s="46"/>
    </row>
    <row r="485" spans="1:220" s="119" customFormat="1" ht="28.5" customHeight="1" x14ac:dyDescent="0.45">
      <c r="A485" s="19"/>
      <c r="B485" s="21"/>
      <c r="C485" s="120"/>
      <c r="D485" s="19"/>
      <c r="E485" s="19"/>
      <c r="F485" s="19"/>
      <c r="G485" s="19"/>
      <c r="H485" s="19"/>
      <c r="I485" s="19"/>
      <c r="J485" s="68"/>
      <c r="K485" s="19"/>
      <c r="L485" s="19"/>
      <c r="N485" s="45"/>
      <c r="O485" s="46"/>
      <c r="P485" s="46"/>
      <c r="Q485" s="46"/>
      <c r="R485" s="46"/>
      <c r="S485" s="46"/>
      <c r="T485" s="46"/>
      <c r="U485" s="46"/>
      <c r="V485" s="46"/>
      <c r="W485" s="46"/>
      <c r="X485" s="46"/>
      <c r="Y485" s="46"/>
      <c r="Z485" s="46"/>
      <c r="AA485" s="46"/>
      <c r="AB485" s="46"/>
      <c r="AC485" s="46"/>
      <c r="AD485" s="46"/>
      <c r="AE485" s="46"/>
      <c r="AF485" s="46"/>
      <c r="AG485" s="46"/>
      <c r="AH485" s="46"/>
      <c r="AI485" s="46"/>
      <c r="AJ485" s="46"/>
      <c r="AK485" s="46"/>
      <c r="AL485" s="46"/>
      <c r="AM485" s="46"/>
      <c r="AN485" s="46"/>
      <c r="AO485" s="46"/>
      <c r="AP485" s="46"/>
      <c r="AQ485" s="46"/>
      <c r="AR485" s="46"/>
      <c r="AS485" s="46"/>
      <c r="AT485" s="46"/>
      <c r="AU485" s="46"/>
      <c r="AV485" s="46"/>
      <c r="AW485" s="46"/>
      <c r="AX485" s="46"/>
      <c r="AY485" s="46"/>
      <c r="AZ485" s="46"/>
      <c r="BA485" s="46"/>
      <c r="BB485" s="46"/>
      <c r="BC485" s="46"/>
      <c r="BD485" s="46"/>
      <c r="BE485" s="46"/>
      <c r="BF485" s="46"/>
      <c r="BG485" s="46"/>
      <c r="BH485" s="46"/>
      <c r="BI485" s="46"/>
      <c r="BJ485" s="46"/>
      <c r="BK485" s="46"/>
      <c r="BL485" s="46"/>
      <c r="BM485" s="46"/>
      <c r="BN485" s="46"/>
      <c r="BO485" s="46"/>
      <c r="BP485" s="46"/>
      <c r="BQ485" s="46"/>
      <c r="BR485" s="46"/>
      <c r="BS485" s="46"/>
      <c r="BT485" s="46"/>
      <c r="BU485" s="46"/>
      <c r="BV485" s="46"/>
      <c r="BW485" s="46"/>
      <c r="BX485" s="46"/>
      <c r="BY485" s="46"/>
      <c r="BZ485" s="46"/>
      <c r="CA485" s="46"/>
      <c r="CB485" s="46"/>
      <c r="CC485" s="46"/>
      <c r="CD485" s="46"/>
      <c r="CE485" s="46"/>
      <c r="CF485" s="46"/>
      <c r="CG485" s="46"/>
      <c r="CH485" s="46"/>
      <c r="CI485" s="46"/>
      <c r="CJ485" s="46"/>
      <c r="CK485" s="46"/>
      <c r="CL485" s="46"/>
      <c r="CM485" s="46"/>
      <c r="CN485" s="46"/>
      <c r="CO485" s="46"/>
      <c r="CP485" s="46"/>
      <c r="CQ485" s="46"/>
      <c r="CR485" s="46"/>
      <c r="CS485" s="46"/>
      <c r="CT485" s="46"/>
      <c r="CU485" s="46"/>
      <c r="CV485" s="46"/>
      <c r="CW485" s="46"/>
      <c r="CX485" s="46"/>
      <c r="CY485" s="46"/>
      <c r="CZ485" s="46"/>
      <c r="DA485" s="46"/>
      <c r="DB485" s="46"/>
      <c r="DC485" s="46"/>
      <c r="DD485" s="46"/>
      <c r="DE485" s="46"/>
      <c r="DF485" s="46"/>
      <c r="DG485" s="46"/>
      <c r="DH485" s="46"/>
      <c r="DI485" s="46"/>
      <c r="DJ485" s="46"/>
      <c r="DK485" s="46"/>
      <c r="DL485" s="46"/>
      <c r="DM485" s="46"/>
      <c r="DN485" s="46"/>
      <c r="DO485" s="46"/>
      <c r="DP485" s="46"/>
      <c r="DQ485" s="46"/>
      <c r="DR485" s="46"/>
      <c r="DS485" s="46"/>
      <c r="DT485" s="46"/>
      <c r="DU485" s="46"/>
      <c r="DV485" s="46"/>
      <c r="DW485" s="46"/>
      <c r="DX485" s="46"/>
      <c r="DY485" s="46"/>
      <c r="DZ485" s="46"/>
      <c r="EA485" s="46"/>
      <c r="EB485" s="46"/>
      <c r="EC485" s="46"/>
      <c r="ED485" s="46"/>
      <c r="EE485" s="46"/>
      <c r="EF485" s="46"/>
      <c r="EG485" s="46"/>
      <c r="EH485" s="46"/>
      <c r="EI485" s="46"/>
      <c r="EJ485" s="46"/>
      <c r="EK485" s="46"/>
      <c r="EL485" s="46"/>
      <c r="EM485" s="46"/>
      <c r="EN485" s="46"/>
      <c r="EO485" s="46"/>
      <c r="EP485" s="46"/>
      <c r="EQ485" s="46"/>
      <c r="ER485" s="46"/>
      <c r="ES485" s="46"/>
      <c r="ET485" s="46"/>
      <c r="EU485" s="46"/>
      <c r="EV485" s="46"/>
      <c r="EW485" s="46"/>
      <c r="EX485" s="46"/>
      <c r="EY485" s="46"/>
      <c r="EZ485" s="46"/>
      <c r="FA485" s="46"/>
      <c r="FB485" s="46"/>
      <c r="FC485" s="46"/>
      <c r="FD485" s="46"/>
      <c r="FE485" s="46"/>
      <c r="FF485" s="46"/>
      <c r="FG485" s="46"/>
      <c r="FH485" s="46"/>
      <c r="FI485" s="46"/>
      <c r="FJ485" s="46"/>
      <c r="FK485" s="46"/>
      <c r="FL485" s="46"/>
      <c r="FM485" s="46"/>
      <c r="FN485" s="46"/>
      <c r="FO485" s="46"/>
      <c r="FP485" s="46"/>
      <c r="FQ485" s="46"/>
      <c r="FR485" s="46"/>
      <c r="FS485" s="46"/>
      <c r="FT485" s="46"/>
      <c r="FU485" s="46"/>
      <c r="FV485" s="46"/>
      <c r="FW485" s="46"/>
      <c r="FX485" s="46"/>
      <c r="FY485" s="46"/>
      <c r="FZ485" s="46"/>
      <c r="GA485" s="46"/>
      <c r="GB485" s="46"/>
      <c r="GC485" s="46"/>
      <c r="GD485" s="46"/>
      <c r="GE485" s="46"/>
      <c r="GF485" s="46"/>
      <c r="GG485" s="46"/>
      <c r="GH485" s="46"/>
      <c r="GI485" s="46"/>
      <c r="GJ485" s="46"/>
      <c r="GK485" s="46"/>
      <c r="GL485" s="46"/>
      <c r="GM485" s="46"/>
      <c r="GN485" s="46"/>
      <c r="GO485" s="46"/>
      <c r="GP485" s="46"/>
      <c r="GQ485" s="46"/>
      <c r="GR485" s="46"/>
      <c r="GS485" s="46"/>
      <c r="GT485" s="46"/>
      <c r="GU485" s="46"/>
      <c r="GV485" s="46"/>
      <c r="GW485" s="46"/>
      <c r="GX485" s="46"/>
      <c r="GY485" s="46"/>
      <c r="GZ485" s="46"/>
      <c r="HA485" s="46"/>
      <c r="HB485" s="46"/>
      <c r="HC485" s="46"/>
      <c r="HD485" s="46"/>
      <c r="HE485" s="46"/>
      <c r="HF485" s="46"/>
      <c r="HG485" s="46"/>
      <c r="HH485" s="46"/>
      <c r="HI485" s="46"/>
      <c r="HJ485" s="46"/>
      <c r="HK485" s="46"/>
      <c r="HL485" s="46"/>
    </row>
    <row r="486" spans="1:220" s="119" customFormat="1" ht="28.5" customHeight="1" x14ac:dyDescent="0.45">
      <c r="A486" s="19"/>
      <c r="B486" s="21"/>
      <c r="C486" s="120"/>
      <c r="D486" s="19"/>
      <c r="E486" s="19"/>
      <c r="F486" s="19"/>
      <c r="G486" s="19"/>
      <c r="H486" s="19"/>
      <c r="I486" s="19"/>
      <c r="J486" s="68"/>
      <c r="K486" s="19"/>
      <c r="L486" s="19"/>
      <c r="N486" s="45"/>
      <c r="O486" s="46"/>
      <c r="P486" s="46"/>
      <c r="Q486" s="46"/>
      <c r="R486" s="46"/>
      <c r="S486" s="46"/>
      <c r="T486" s="46"/>
      <c r="U486" s="46"/>
      <c r="V486" s="46"/>
      <c r="W486" s="46"/>
      <c r="X486" s="46"/>
      <c r="Y486" s="46"/>
      <c r="Z486" s="46"/>
      <c r="AA486" s="46"/>
      <c r="AB486" s="46"/>
      <c r="AC486" s="46"/>
      <c r="AD486" s="46"/>
      <c r="AE486" s="46"/>
      <c r="AF486" s="46"/>
      <c r="AG486" s="46"/>
      <c r="AH486" s="46"/>
      <c r="AI486" s="46"/>
      <c r="AJ486" s="46"/>
      <c r="AK486" s="46"/>
      <c r="AL486" s="46"/>
      <c r="AM486" s="46"/>
      <c r="AN486" s="46"/>
      <c r="AO486" s="46"/>
      <c r="AP486" s="46"/>
      <c r="AQ486" s="46"/>
      <c r="AR486" s="46"/>
      <c r="AS486" s="46"/>
      <c r="AT486" s="46"/>
      <c r="AU486" s="46"/>
      <c r="AV486" s="46"/>
      <c r="AW486" s="46"/>
      <c r="AX486" s="46"/>
      <c r="AY486" s="46"/>
      <c r="AZ486" s="46"/>
      <c r="BA486" s="46"/>
      <c r="BB486" s="46"/>
      <c r="BC486" s="46"/>
      <c r="BD486" s="46"/>
      <c r="BE486" s="46"/>
      <c r="BF486" s="46"/>
      <c r="BG486" s="46"/>
      <c r="BH486" s="46"/>
      <c r="BI486" s="46"/>
      <c r="BJ486" s="46"/>
      <c r="BK486" s="46"/>
      <c r="BL486" s="46"/>
      <c r="BM486" s="46"/>
      <c r="BN486" s="46"/>
      <c r="BO486" s="46"/>
      <c r="BP486" s="46"/>
      <c r="BQ486" s="46"/>
      <c r="BR486" s="46"/>
      <c r="BS486" s="46"/>
      <c r="BT486" s="46"/>
      <c r="BU486" s="46"/>
      <c r="BV486" s="46"/>
      <c r="BW486" s="46"/>
      <c r="BX486" s="46"/>
      <c r="BY486" s="46"/>
      <c r="BZ486" s="46"/>
      <c r="CA486" s="46"/>
      <c r="CB486" s="46"/>
      <c r="CC486" s="46"/>
      <c r="CD486" s="46"/>
      <c r="CE486" s="46"/>
      <c r="CF486" s="46"/>
      <c r="CG486" s="46"/>
      <c r="CH486" s="46"/>
      <c r="CI486" s="46"/>
      <c r="CJ486" s="46"/>
      <c r="CK486" s="46"/>
      <c r="CL486" s="46"/>
      <c r="CM486" s="46"/>
      <c r="CN486" s="46"/>
      <c r="CO486" s="46"/>
      <c r="CP486" s="46"/>
      <c r="CQ486" s="46"/>
      <c r="CR486" s="46"/>
      <c r="CS486" s="46"/>
      <c r="CT486" s="46"/>
      <c r="CU486" s="46"/>
      <c r="CV486" s="46"/>
      <c r="CW486" s="46"/>
      <c r="CX486" s="46"/>
      <c r="CY486" s="46"/>
      <c r="CZ486" s="46"/>
      <c r="DA486" s="46"/>
      <c r="DB486" s="46"/>
      <c r="DC486" s="46"/>
      <c r="DD486" s="46"/>
      <c r="DE486" s="46"/>
      <c r="DF486" s="46"/>
      <c r="DG486" s="46"/>
      <c r="DH486" s="46"/>
      <c r="DI486" s="46"/>
      <c r="DJ486" s="46"/>
      <c r="DK486" s="46"/>
      <c r="DL486" s="46"/>
      <c r="DM486" s="46"/>
      <c r="DN486" s="46"/>
      <c r="DO486" s="46"/>
      <c r="DP486" s="46"/>
      <c r="DQ486" s="46"/>
      <c r="DR486" s="46"/>
      <c r="DS486" s="46"/>
      <c r="DT486" s="46"/>
      <c r="DU486" s="46"/>
      <c r="DV486" s="46"/>
      <c r="DW486" s="46"/>
      <c r="DX486" s="46"/>
      <c r="DY486" s="46"/>
      <c r="DZ486" s="46"/>
      <c r="EA486" s="46"/>
      <c r="EB486" s="46"/>
      <c r="EC486" s="46"/>
      <c r="ED486" s="46"/>
      <c r="EE486" s="46"/>
      <c r="EF486" s="46"/>
      <c r="EG486" s="46"/>
      <c r="EH486" s="46"/>
      <c r="EI486" s="46"/>
      <c r="EJ486" s="46"/>
      <c r="EK486" s="46"/>
      <c r="EL486" s="46"/>
      <c r="EM486" s="46"/>
      <c r="EN486" s="46"/>
      <c r="EO486" s="46"/>
      <c r="EP486" s="46"/>
      <c r="EQ486" s="46"/>
      <c r="ER486" s="46"/>
      <c r="ES486" s="46"/>
      <c r="ET486" s="46"/>
      <c r="EU486" s="46"/>
      <c r="EV486" s="46"/>
      <c r="EW486" s="46"/>
      <c r="EX486" s="46"/>
      <c r="EY486" s="46"/>
      <c r="EZ486" s="46"/>
      <c r="FA486" s="46"/>
      <c r="FB486" s="46"/>
      <c r="FC486" s="46"/>
      <c r="FD486" s="46"/>
      <c r="FE486" s="46"/>
      <c r="FF486" s="46"/>
      <c r="FG486" s="46"/>
      <c r="FH486" s="46"/>
      <c r="FI486" s="46"/>
      <c r="FJ486" s="46"/>
      <c r="FK486" s="46"/>
      <c r="FL486" s="46"/>
      <c r="FM486" s="46"/>
      <c r="FN486" s="46"/>
      <c r="FO486" s="46"/>
      <c r="FP486" s="46"/>
      <c r="FQ486" s="46"/>
      <c r="FR486" s="46"/>
      <c r="FS486" s="46"/>
      <c r="FT486" s="46"/>
      <c r="FU486" s="46"/>
      <c r="FV486" s="46"/>
      <c r="FW486" s="46"/>
      <c r="FX486" s="46"/>
      <c r="FY486" s="46"/>
      <c r="FZ486" s="46"/>
      <c r="GA486" s="46"/>
      <c r="GB486" s="46"/>
      <c r="GC486" s="46"/>
      <c r="GD486" s="46"/>
      <c r="GE486" s="46"/>
      <c r="GF486" s="46"/>
      <c r="GG486" s="46"/>
      <c r="GH486" s="46"/>
      <c r="GI486" s="46"/>
      <c r="GJ486" s="46"/>
      <c r="GK486" s="46"/>
      <c r="GL486" s="46"/>
      <c r="GM486" s="46"/>
      <c r="GN486" s="46"/>
      <c r="GO486" s="46"/>
      <c r="GP486" s="46"/>
      <c r="GQ486" s="46"/>
      <c r="GR486" s="46"/>
      <c r="GS486" s="46"/>
      <c r="GT486" s="46"/>
      <c r="GU486" s="46"/>
      <c r="GV486" s="46"/>
      <c r="GW486" s="46"/>
      <c r="GX486" s="46"/>
      <c r="GY486" s="46"/>
      <c r="GZ486" s="46"/>
      <c r="HA486" s="46"/>
      <c r="HB486" s="46"/>
      <c r="HC486" s="46"/>
      <c r="HD486" s="46"/>
      <c r="HE486" s="46"/>
      <c r="HF486" s="46"/>
      <c r="HG486" s="46"/>
      <c r="HH486" s="46"/>
      <c r="HI486" s="46"/>
      <c r="HJ486" s="46"/>
      <c r="HK486" s="46"/>
      <c r="HL486" s="46"/>
    </row>
    <row r="487" spans="1:220" s="119" customFormat="1" ht="28.5" customHeight="1" x14ac:dyDescent="0.45">
      <c r="A487" s="19"/>
      <c r="B487" s="21"/>
      <c r="C487" s="120"/>
      <c r="D487" s="19"/>
      <c r="E487" s="19"/>
      <c r="F487" s="19"/>
      <c r="G487" s="19"/>
      <c r="H487" s="19"/>
      <c r="I487" s="19"/>
      <c r="J487" s="68"/>
      <c r="K487" s="19"/>
      <c r="L487" s="19"/>
      <c r="N487" s="45"/>
      <c r="O487" s="46"/>
      <c r="P487" s="46"/>
      <c r="Q487" s="46"/>
      <c r="R487" s="46"/>
      <c r="S487" s="46"/>
      <c r="T487" s="46"/>
      <c r="U487" s="46"/>
      <c r="V487" s="46"/>
      <c r="W487" s="46"/>
      <c r="X487" s="46"/>
      <c r="Y487" s="46"/>
      <c r="Z487" s="46"/>
      <c r="AA487" s="46"/>
      <c r="AB487" s="46"/>
      <c r="AC487" s="46"/>
      <c r="AD487" s="46"/>
      <c r="AE487" s="46"/>
      <c r="AF487" s="46"/>
      <c r="AG487" s="46"/>
      <c r="AH487" s="46"/>
      <c r="AI487" s="46"/>
      <c r="AJ487" s="46"/>
      <c r="AK487" s="46"/>
      <c r="AL487" s="46"/>
      <c r="AM487" s="46"/>
      <c r="AN487" s="46"/>
      <c r="AO487" s="46"/>
      <c r="AP487" s="46"/>
      <c r="AQ487" s="46"/>
      <c r="AR487" s="46"/>
      <c r="AS487" s="46"/>
      <c r="AT487" s="46"/>
      <c r="AU487" s="46"/>
      <c r="AV487" s="46"/>
      <c r="AW487" s="46"/>
      <c r="AX487" s="46"/>
      <c r="AY487" s="46"/>
      <c r="AZ487" s="46"/>
      <c r="BA487" s="46"/>
      <c r="BB487" s="46"/>
      <c r="BC487" s="46"/>
      <c r="BD487" s="46"/>
      <c r="BE487" s="46"/>
      <c r="BF487" s="46"/>
      <c r="BG487" s="46"/>
      <c r="BH487" s="46"/>
      <c r="BI487" s="46"/>
      <c r="BJ487" s="46"/>
      <c r="BK487" s="46"/>
      <c r="BL487" s="46"/>
      <c r="BM487" s="46"/>
      <c r="BN487" s="46"/>
      <c r="BO487" s="46"/>
      <c r="BP487" s="46"/>
      <c r="BQ487" s="46"/>
      <c r="BR487" s="46"/>
      <c r="BS487" s="46"/>
      <c r="BT487" s="46"/>
      <c r="BU487" s="46"/>
      <c r="BV487" s="46"/>
      <c r="BW487" s="46"/>
      <c r="BX487" s="46"/>
      <c r="BY487" s="46"/>
      <c r="BZ487" s="46"/>
      <c r="CA487" s="46"/>
      <c r="CB487" s="46"/>
      <c r="CC487" s="46"/>
      <c r="CD487" s="46"/>
      <c r="CE487" s="46"/>
      <c r="CF487" s="46"/>
      <c r="CG487" s="46"/>
      <c r="CH487" s="46"/>
      <c r="CI487" s="46"/>
      <c r="CJ487" s="46"/>
      <c r="CK487" s="46"/>
      <c r="CL487" s="46"/>
      <c r="CM487" s="46"/>
      <c r="CN487" s="46"/>
      <c r="CO487" s="46"/>
      <c r="CP487" s="46"/>
      <c r="CQ487" s="46"/>
      <c r="CR487" s="46"/>
      <c r="CS487" s="46"/>
      <c r="CT487" s="46"/>
      <c r="CU487" s="46"/>
      <c r="CV487" s="46"/>
      <c r="CW487" s="46"/>
      <c r="CX487" s="46"/>
      <c r="CY487" s="46"/>
      <c r="CZ487" s="46"/>
      <c r="DA487" s="46"/>
      <c r="DB487" s="46"/>
      <c r="DC487" s="46"/>
      <c r="DD487" s="46"/>
      <c r="DE487" s="46"/>
      <c r="DF487" s="46"/>
      <c r="DG487" s="46"/>
      <c r="DH487" s="46"/>
      <c r="DI487" s="46"/>
      <c r="DJ487" s="46"/>
      <c r="DK487" s="46"/>
      <c r="DL487" s="46"/>
      <c r="DM487" s="46"/>
      <c r="DN487" s="46"/>
      <c r="DO487" s="46"/>
      <c r="DP487" s="46"/>
      <c r="DQ487" s="46"/>
      <c r="DR487" s="46"/>
      <c r="DS487" s="46"/>
      <c r="DT487" s="46"/>
      <c r="DU487" s="46"/>
      <c r="DV487" s="46"/>
      <c r="DW487" s="46"/>
      <c r="DX487" s="46"/>
      <c r="DY487" s="46"/>
      <c r="DZ487" s="46"/>
      <c r="EA487" s="46"/>
      <c r="EB487" s="46"/>
      <c r="EC487" s="46"/>
      <c r="ED487" s="46"/>
      <c r="EE487" s="46"/>
      <c r="EF487" s="46"/>
      <c r="EG487" s="46"/>
      <c r="EH487" s="46"/>
      <c r="EI487" s="46"/>
      <c r="EJ487" s="46"/>
      <c r="EK487" s="46"/>
      <c r="EL487" s="46"/>
      <c r="EM487" s="46"/>
      <c r="EN487" s="46"/>
      <c r="EO487" s="46"/>
      <c r="EP487" s="46"/>
      <c r="EQ487" s="46"/>
      <c r="ER487" s="46"/>
      <c r="ES487" s="46"/>
      <c r="ET487" s="46"/>
      <c r="EU487" s="46"/>
      <c r="EV487" s="46"/>
      <c r="EW487" s="46"/>
      <c r="EX487" s="46"/>
      <c r="EY487" s="46"/>
      <c r="EZ487" s="46"/>
      <c r="FA487" s="46"/>
      <c r="FB487" s="46"/>
      <c r="FC487" s="46"/>
      <c r="FD487" s="46"/>
      <c r="FE487" s="46"/>
      <c r="FF487" s="46"/>
      <c r="FG487" s="46"/>
      <c r="FH487" s="46"/>
      <c r="FI487" s="46"/>
      <c r="FJ487" s="46"/>
      <c r="FK487" s="46"/>
      <c r="FL487" s="46"/>
      <c r="FM487" s="46"/>
      <c r="FN487" s="46"/>
      <c r="FO487" s="46"/>
      <c r="FP487" s="46"/>
      <c r="FQ487" s="46"/>
      <c r="FR487" s="46"/>
      <c r="FS487" s="46"/>
      <c r="FT487" s="46"/>
      <c r="FU487" s="46"/>
      <c r="FV487" s="46"/>
      <c r="FW487" s="46"/>
      <c r="FX487" s="46"/>
      <c r="FY487" s="46"/>
      <c r="FZ487" s="46"/>
      <c r="GA487" s="46"/>
      <c r="GB487" s="46"/>
      <c r="GC487" s="46"/>
      <c r="GD487" s="46"/>
      <c r="GE487" s="46"/>
      <c r="GF487" s="46"/>
      <c r="GG487" s="46"/>
      <c r="GH487" s="46"/>
      <c r="GI487" s="46"/>
      <c r="GJ487" s="46"/>
      <c r="GK487" s="46"/>
      <c r="GL487" s="46"/>
      <c r="GM487" s="46"/>
      <c r="GN487" s="46"/>
      <c r="GO487" s="46"/>
      <c r="GP487" s="46"/>
      <c r="GQ487" s="46"/>
      <c r="GR487" s="46"/>
      <c r="GS487" s="46"/>
      <c r="GT487" s="46"/>
      <c r="GU487" s="46"/>
      <c r="GV487" s="46"/>
      <c r="GW487" s="46"/>
      <c r="GX487" s="46"/>
      <c r="GY487" s="46"/>
      <c r="GZ487" s="46"/>
      <c r="HA487" s="46"/>
      <c r="HB487" s="46"/>
      <c r="HC487" s="46"/>
      <c r="HD487" s="46"/>
      <c r="HE487" s="46"/>
      <c r="HF487" s="46"/>
      <c r="HG487" s="46"/>
      <c r="HH487" s="46"/>
      <c r="HI487" s="46"/>
      <c r="HJ487" s="46"/>
      <c r="HK487" s="46"/>
      <c r="HL487" s="46"/>
    </row>
    <row r="488" spans="1:220" s="119" customFormat="1" ht="28.5" customHeight="1" x14ac:dyDescent="0.45">
      <c r="A488" s="19"/>
      <c r="B488" s="21"/>
      <c r="C488" s="120"/>
      <c r="D488" s="19"/>
      <c r="E488" s="19"/>
      <c r="F488" s="19"/>
      <c r="G488" s="19"/>
      <c r="H488" s="19"/>
      <c r="I488" s="19"/>
      <c r="J488" s="68"/>
      <c r="K488" s="19"/>
      <c r="L488" s="19"/>
      <c r="N488" s="45"/>
      <c r="O488" s="46"/>
      <c r="P488" s="46"/>
      <c r="Q488" s="46"/>
      <c r="R488" s="46"/>
      <c r="S488" s="46"/>
      <c r="T488" s="46"/>
      <c r="U488" s="46"/>
      <c r="V488" s="46"/>
      <c r="W488" s="46"/>
      <c r="X488" s="46"/>
      <c r="Y488" s="46"/>
      <c r="Z488" s="46"/>
      <c r="AA488" s="46"/>
      <c r="AB488" s="46"/>
      <c r="AC488" s="46"/>
      <c r="AD488" s="46"/>
      <c r="AE488" s="46"/>
      <c r="AF488" s="46"/>
      <c r="AG488" s="46"/>
      <c r="AH488" s="46"/>
      <c r="AI488" s="46"/>
      <c r="AJ488" s="46"/>
      <c r="AK488" s="46"/>
      <c r="AL488" s="46"/>
      <c r="AM488" s="46"/>
      <c r="AN488" s="46"/>
      <c r="AO488" s="46"/>
      <c r="AP488" s="46"/>
      <c r="AQ488" s="46"/>
      <c r="AR488" s="46"/>
      <c r="AS488" s="46"/>
      <c r="AT488" s="46"/>
      <c r="AU488" s="46"/>
      <c r="AV488" s="46"/>
      <c r="AW488" s="46"/>
      <c r="AX488" s="46"/>
      <c r="AY488" s="46"/>
      <c r="AZ488" s="46"/>
      <c r="BA488" s="46"/>
      <c r="BB488" s="46"/>
      <c r="BC488" s="46"/>
      <c r="BD488" s="46"/>
      <c r="BE488" s="46"/>
      <c r="BF488" s="46"/>
      <c r="BG488" s="46"/>
      <c r="BH488" s="46"/>
      <c r="BI488" s="46"/>
      <c r="BJ488" s="46"/>
      <c r="BK488" s="46"/>
      <c r="BL488" s="46"/>
      <c r="BM488" s="46"/>
      <c r="BN488" s="46"/>
      <c r="BO488" s="46"/>
      <c r="BP488" s="46"/>
      <c r="BQ488" s="46"/>
      <c r="BR488" s="46"/>
      <c r="BS488" s="46"/>
      <c r="BT488" s="46"/>
      <c r="BU488" s="46"/>
      <c r="BV488" s="46"/>
      <c r="BW488" s="46"/>
      <c r="BX488" s="46"/>
      <c r="BY488" s="46"/>
      <c r="BZ488" s="46"/>
      <c r="CA488" s="46"/>
      <c r="CB488" s="46"/>
      <c r="CC488" s="46"/>
      <c r="CD488" s="46"/>
      <c r="CE488" s="46"/>
      <c r="CF488" s="46"/>
      <c r="CG488" s="46"/>
      <c r="CH488" s="46"/>
      <c r="CI488" s="46"/>
      <c r="CJ488" s="46"/>
      <c r="CK488" s="46"/>
      <c r="CL488" s="46"/>
      <c r="CM488" s="46"/>
      <c r="CN488" s="46"/>
      <c r="CO488" s="46"/>
      <c r="CP488" s="46"/>
      <c r="CQ488" s="46"/>
      <c r="CR488" s="46"/>
      <c r="CS488" s="46"/>
      <c r="CT488" s="46"/>
      <c r="CU488" s="46"/>
      <c r="CV488" s="46"/>
      <c r="CW488" s="46"/>
      <c r="CX488" s="46"/>
      <c r="CY488" s="46"/>
      <c r="CZ488" s="46"/>
      <c r="DA488" s="46"/>
      <c r="DB488" s="46"/>
      <c r="DC488" s="46"/>
      <c r="DD488" s="46"/>
      <c r="DE488" s="46"/>
      <c r="DF488" s="46"/>
      <c r="DG488" s="46"/>
      <c r="DH488" s="46"/>
      <c r="DI488" s="46"/>
      <c r="DJ488" s="46"/>
      <c r="DK488" s="46"/>
      <c r="DL488" s="46"/>
      <c r="DM488" s="46"/>
      <c r="DN488" s="46"/>
      <c r="DO488" s="46"/>
      <c r="DP488" s="46"/>
      <c r="DQ488" s="46"/>
      <c r="DR488" s="46"/>
      <c r="DS488" s="46"/>
      <c r="DT488" s="46"/>
      <c r="DU488" s="46"/>
      <c r="DV488" s="46"/>
      <c r="DW488" s="46"/>
      <c r="DX488" s="46"/>
      <c r="DY488" s="46"/>
      <c r="DZ488" s="46"/>
      <c r="EA488" s="46"/>
      <c r="EB488" s="46"/>
      <c r="EC488" s="46"/>
      <c r="ED488" s="46"/>
      <c r="EE488" s="46"/>
      <c r="EF488" s="46"/>
      <c r="EG488" s="46"/>
      <c r="EH488" s="46"/>
      <c r="EI488" s="46"/>
      <c r="EJ488" s="46"/>
      <c r="EK488" s="46"/>
      <c r="EL488" s="46"/>
      <c r="EM488" s="46"/>
      <c r="EN488" s="46"/>
      <c r="EO488" s="46"/>
      <c r="EP488" s="46"/>
      <c r="EQ488" s="46"/>
      <c r="ER488" s="46"/>
      <c r="ES488" s="46"/>
      <c r="ET488" s="46"/>
      <c r="EU488" s="46"/>
      <c r="EV488" s="46"/>
      <c r="EW488" s="46"/>
      <c r="EX488" s="46"/>
      <c r="EY488" s="46"/>
      <c r="EZ488" s="46"/>
      <c r="FA488" s="46"/>
      <c r="FB488" s="46"/>
      <c r="FC488" s="46"/>
      <c r="FD488" s="46"/>
      <c r="FE488" s="46"/>
      <c r="FF488" s="46"/>
      <c r="FG488" s="46"/>
      <c r="FH488" s="46"/>
      <c r="FI488" s="46"/>
      <c r="FJ488" s="46"/>
      <c r="FK488" s="46"/>
      <c r="FL488" s="46"/>
      <c r="FM488" s="46"/>
      <c r="FN488" s="46"/>
      <c r="FO488" s="46"/>
      <c r="FP488" s="46"/>
      <c r="FQ488" s="46"/>
      <c r="FR488" s="46"/>
      <c r="FS488" s="46"/>
      <c r="FT488" s="46"/>
      <c r="FU488" s="46"/>
      <c r="FV488" s="46"/>
      <c r="FW488" s="46"/>
      <c r="FX488" s="46"/>
      <c r="FY488" s="46"/>
      <c r="FZ488" s="46"/>
      <c r="GA488" s="46"/>
      <c r="GB488" s="46"/>
      <c r="GC488" s="46"/>
      <c r="GD488" s="46"/>
      <c r="GE488" s="46"/>
      <c r="GF488" s="46"/>
      <c r="GG488" s="46"/>
      <c r="GH488" s="46"/>
      <c r="GI488" s="46"/>
      <c r="GJ488" s="46"/>
      <c r="GK488" s="46"/>
      <c r="GL488" s="46"/>
      <c r="GM488" s="46"/>
      <c r="GN488" s="46"/>
      <c r="GO488" s="46"/>
      <c r="GP488" s="46"/>
      <c r="GQ488" s="46"/>
      <c r="GR488" s="46"/>
      <c r="GS488" s="46"/>
      <c r="GT488" s="46"/>
      <c r="GU488" s="46"/>
      <c r="GV488" s="46"/>
      <c r="GW488" s="46"/>
      <c r="GX488" s="46"/>
      <c r="GY488" s="46"/>
      <c r="GZ488" s="46"/>
      <c r="HA488" s="46"/>
      <c r="HB488" s="46"/>
      <c r="HC488" s="46"/>
      <c r="HD488" s="46"/>
      <c r="HE488" s="46"/>
      <c r="HF488" s="46"/>
      <c r="HG488" s="46"/>
      <c r="HH488" s="46"/>
      <c r="HI488" s="46"/>
      <c r="HJ488" s="46"/>
      <c r="HK488" s="46"/>
      <c r="HL488" s="46"/>
    </row>
    <row r="489" spans="1:220" s="119" customFormat="1" ht="28.5" customHeight="1" x14ac:dyDescent="0.45">
      <c r="A489" s="19"/>
      <c r="B489" s="21"/>
      <c r="C489" s="120"/>
      <c r="D489" s="19"/>
      <c r="E489" s="19"/>
      <c r="F489" s="19"/>
      <c r="G489" s="19"/>
      <c r="H489" s="19"/>
      <c r="I489" s="19"/>
      <c r="J489" s="68"/>
      <c r="K489" s="19"/>
      <c r="L489" s="19"/>
      <c r="N489" s="45"/>
      <c r="O489" s="46"/>
      <c r="P489" s="46"/>
      <c r="Q489" s="46"/>
      <c r="R489" s="46"/>
      <c r="S489" s="46"/>
      <c r="T489" s="46"/>
      <c r="U489" s="46"/>
      <c r="V489" s="46"/>
      <c r="W489" s="46"/>
      <c r="X489" s="46"/>
      <c r="Y489" s="46"/>
      <c r="Z489" s="46"/>
      <c r="AA489" s="46"/>
      <c r="AB489" s="46"/>
      <c r="AC489" s="46"/>
      <c r="AD489" s="46"/>
      <c r="AE489" s="46"/>
      <c r="AF489" s="46"/>
      <c r="AG489" s="46"/>
      <c r="AH489" s="46"/>
      <c r="AI489" s="46"/>
      <c r="AJ489" s="46"/>
      <c r="AK489" s="46"/>
      <c r="AL489" s="46"/>
      <c r="AM489" s="46"/>
      <c r="AN489" s="46"/>
      <c r="AO489" s="46"/>
      <c r="AP489" s="46"/>
      <c r="AQ489" s="46"/>
      <c r="AR489" s="46"/>
      <c r="AS489" s="46"/>
      <c r="AT489" s="46"/>
      <c r="AU489" s="46"/>
      <c r="AV489" s="46"/>
      <c r="AW489" s="46"/>
      <c r="AX489" s="46"/>
      <c r="AY489" s="46"/>
      <c r="AZ489" s="46"/>
      <c r="BA489" s="46"/>
      <c r="BB489" s="46"/>
      <c r="BC489" s="46"/>
      <c r="BD489" s="46"/>
      <c r="BE489" s="46"/>
      <c r="BF489" s="46"/>
      <c r="BG489" s="46"/>
      <c r="BH489" s="46"/>
      <c r="BI489" s="46"/>
      <c r="BJ489" s="46"/>
      <c r="BK489" s="46"/>
      <c r="BL489" s="46"/>
      <c r="BM489" s="46"/>
      <c r="BN489" s="46"/>
      <c r="BO489" s="46"/>
      <c r="BP489" s="46"/>
      <c r="BQ489" s="46"/>
      <c r="BR489" s="46"/>
      <c r="BS489" s="46"/>
      <c r="BT489" s="46"/>
      <c r="BU489" s="46"/>
      <c r="BV489" s="46"/>
      <c r="BW489" s="46"/>
      <c r="BX489" s="46"/>
      <c r="BY489" s="46"/>
      <c r="BZ489" s="46"/>
      <c r="CA489" s="46"/>
      <c r="CB489" s="46"/>
      <c r="CC489" s="46"/>
      <c r="CD489" s="46"/>
      <c r="CE489" s="46"/>
      <c r="CF489" s="46"/>
      <c r="CG489" s="46"/>
      <c r="CH489" s="46"/>
      <c r="CI489" s="46"/>
      <c r="CJ489" s="46"/>
      <c r="CK489" s="46"/>
      <c r="CL489" s="46"/>
      <c r="CM489" s="46"/>
      <c r="CN489" s="46"/>
      <c r="CO489" s="46"/>
      <c r="CP489" s="46"/>
      <c r="CQ489" s="46"/>
      <c r="CR489" s="46"/>
      <c r="CS489" s="46"/>
      <c r="CT489" s="46"/>
      <c r="CU489" s="46"/>
      <c r="CV489" s="46"/>
      <c r="CW489" s="46"/>
      <c r="CX489" s="46"/>
      <c r="CY489" s="46"/>
      <c r="CZ489" s="46"/>
      <c r="DA489" s="46"/>
      <c r="DB489" s="46"/>
      <c r="DC489" s="46"/>
      <c r="DD489" s="46"/>
      <c r="DE489" s="46"/>
      <c r="DF489" s="46"/>
      <c r="DG489" s="46"/>
      <c r="DH489" s="46"/>
      <c r="DI489" s="46"/>
      <c r="DJ489" s="46"/>
      <c r="DK489" s="46"/>
      <c r="DL489" s="46"/>
      <c r="DM489" s="46"/>
      <c r="DN489" s="46"/>
      <c r="DO489" s="46"/>
      <c r="DP489" s="46"/>
      <c r="DQ489" s="46"/>
      <c r="DR489" s="46"/>
      <c r="DS489" s="46"/>
      <c r="DT489" s="46"/>
      <c r="DU489" s="46"/>
      <c r="DV489" s="46"/>
      <c r="DW489" s="46"/>
      <c r="DX489" s="46"/>
      <c r="DY489" s="46"/>
      <c r="DZ489" s="46"/>
      <c r="EA489" s="46"/>
      <c r="EB489" s="46"/>
      <c r="EC489" s="46"/>
      <c r="ED489" s="46"/>
      <c r="EE489" s="46"/>
      <c r="EF489" s="46"/>
      <c r="EG489" s="46"/>
      <c r="EH489" s="46"/>
      <c r="EI489" s="46"/>
      <c r="EJ489" s="46"/>
      <c r="EK489" s="46"/>
      <c r="EL489" s="46"/>
      <c r="EM489" s="46"/>
      <c r="EN489" s="46"/>
      <c r="EO489" s="46"/>
      <c r="EP489" s="46"/>
      <c r="EQ489" s="46"/>
      <c r="ER489" s="46"/>
      <c r="ES489" s="46"/>
      <c r="ET489" s="46"/>
      <c r="EU489" s="46"/>
      <c r="EV489" s="46"/>
      <c r="EW489" s="46"/>
      <c r="EX489" s="46"/>
      <c r="EY489" s="46"/>
      <c r="EZ489" s="46"/>
      <c r="FA489" s="46"/>
      <c r="FB489" s="46"/>
      <c r="FC489" s="46"/>
      <c r="FD489" s="46"/>
      <c r="FE489" s="46"/>
      <c r="FF489" s="46"/>
      <c r="FG489" s="46"/>
      <c r="FH489" s="46"/>
      <c r="FI489" s="46"/>
      <c r="FJ489" s="46"/>
      <c r="FK489" s="46"/>
      <c r="FL489" s="46"/>
      <c r="FM489" s="46"/>
      <c r="FN489" s="46"/>
      <c r="FO489" s="46"/>
      <c r="FP489" s="46"/>
      <c r="FQ489" s="46"/>
      <c r="FR489" s="46"/>
      <c r="FS489" s="46"/>
      <c r="FT489" s="46"/>
      <c r="FU489" s="46"/>
      <c r="FV489" s="46"/>
      <c r="FW489" s="46"/>
      <c r="FX489" s="46"/>
      <c r="FY489" s="46"/>
      <c r="FZ489" s="46"/>
      <c r="GA489" s="46"/>
      <c r="GB489" s="46"/>
      <c r="GC489" s="46"/>
      <c r="GD489" s="46"/>
      <c r="GE489" s="46"/>
      <c r="GF489" s="46"/>
      <c r="GG489" s="46"/>
      <c r="GH489" s="46"/>
      <c r="GI489" s="46"/>
      <c r="GJ489" s="46"/>
      <c r="GK489" s="46"/>
      <c r="GL489" s="46"/>
      <c r="GM489" s="46"/>
      <c r="GN489" s="46"/>
      <c r="GO489" s="46"/>
      <c r="GP489" s="46"/>
      <c r="GQ489" s="46"/>
      <c r="GR489" s="46"/>
      <c r="GS489" s="46"/>
      <c r="GT489" s="46"/>
      <c r="GU489" s="46"/>
      <c r="GV489" s="46"/>
      <c r="GW489" s="46"/>
      <c r="GX489" s="46"/>
      <c r="GY489" s="46"/>
      <c r="GZ489" s="46"/>
      <c r="HA489" s="46"/>
      <c r="HB489" s="46"/>
      <c r="HC489" s="46"/>
      <c r="HD489" s="46"/>
      <c r="HE489" s="46"/>
      <c r="HF489" s="46"/>
      <c r="HG489" s="46"/>
      <c r="HH489" s="46"/>
      <c r="HI489" s="46"/>
      <c r="HJ489" s="46"/>
      <c r="HK489" s="46"/>
      <c r="HL489" s="46"/>
    </row>
    <row r="490" spans="1:220" s="119" customFormat="1" ht="28.5" customHeight="1" x14ac:dyDescent="0.45">
      <c r="A490" s="19"/>
      <c r="B490" s="21"/>
      <c r="C490" s="120"/>
      <c r="D490" s="19"/>
      <c r="E490" s="19"/>
      <c r="F490" s="19"/>
      <c r="G490" s="19"/>
      <c r="H490" s="19"/>
      <c r="I490" s="19"/>
      <c r="J490" s="68"/>
      <c r="K490" s="19"/>
      <c r="L490" s="19"/>
      <c r="N490" s="45"/>
      <c r="O490" s="46"/>
      <c r="P490" s="46"/>
      <c r="Q490" s="46"/>
      <c r="R490" s="46"/>
      <c r="S490" s="46"/>
      <c r="T490" s="46"/>
      <c r="U490" s="46"/>
      <c r="V490" s="46"/>
      <c r="W490" s="46"/>
      <c r="X490" s="46"/>
      <c r="Y490" s="46"/>
      <c r="Z490" s="46"/>
      <c r="AA490" s="46"/>
      <c r="AB490" s="46"/>
      <c r="AC490" s="46"/>
      <c r="AD490" s="46"/>
      <c r="AE490" s="46"/>
      <c r="AF490" s="46"/>
      <c r="AG490" s="46"/>
      <c r="AH490" s="46"/>
      <c r="AI490" s="46"/>
      <c r="AJ490" s="46"/>
      <c r="AK490" s="46"/>
      <c r="AL490" s="46"/>
      <c r="AM490" s="46"/>
      <c r="AN490" s="46"/>
      <c r="AO490" s="46"/>
      <c r="AP490" s="46"/>
      <c r="AQ490" s="46"/>
      <c r="AR490" s="46"/>
      <c r="AS490" s="46"/>
      <c r="AT490" s="46"/>
      <c r="AU490" s="46"/>
      <c r="AV490" s="46"/>
      <c r="AW490" s="46"/>
      <c r="AX490" s="46"/>
      <c r="AY490" s="46"/>
      <c r="AZ490" s="46"/>
      <c r="BA490" s="46"/>
      <c r="BB490" s="46"/>
      <c r="BC490" s="46"/>
      <c r="BD490" s="46"/>
      <c r="BE490" s="46"/>
      <c r="BF490" s="46"/>
      <c r="BG490" s="46"/>
      <c r="BH490" s="46"/>
      <c r="BI490" s="46"/>
      <c r="BJ490" s="46"/>
      <c r="BK490" s="46"/>
      <c r="BL490" s="46"/>
      <c r="BM490" s="46"/>
      <c r="BN490" s="46"/>
      <c r="BO490" s="46"/>
      <c r="BP490" s="46"/>
      <c r="BQ490" s="46"/>
      <c r="BR490" s="46"/>
      <c r="BS490" s="46"/>
      <c r="BT490" s="46"/>
      <c r="BU490" s="46"/>
      <c r="BV490" s="46"/>
      <c r="BW490" s="46"/>
      <c r="BX490" s="46"/>
      <c r="BY490" s="46"/>
      <c r="BZ490" s="46"/>
      <c r="CA490" s="46"/>
      <c r="CB490" s="46"/>
      <c r="CC490" s="46"/>
      <c r="CD490" s="46"/>
      <c r="CE490" s="46"/>
      <c r="CF490" s="46"/>
      <c r="CG490" s="46"/>
      <c r="CH490" s="46"/>
      <c r="CI490" s="46"/>
      <c r="CJ490" s="46"/>
      <c r="CK490" s="46"/>
      <c r="CL490" s="46"/>
      <c r="CM490" s="46"/>
      <c r="CN490" s="46"/>
      <c r="CO490" s="46"/>
      <c r="CP490" s="46"/>
      <c r="CQ490" s="46"/>
      <c r="CR490" s="46"/>
      <c r="CS490" s="46"/>
      <c r="CT490" s="46"/>
      <c r="CU490" s="46"/>
      <c r="CV490" s="46"/>
      <c r="CW490" s="46"/>
      <c r="CX490" s="46"/>
      <c r="CY490" s="46"/>
      <c r="CZ490" s="46"/>
      <c r="DA490" s="46"/>
      <c r="DB490" s="46"/>
      <c r="DC490" s="46"/>
      <c r="DD490" s="46"/>
      <c r="DE490" s="46"/>
      <c r="DF490" s="46"/>
      <c r="DG490" s="46"/>
      <c r="DH490" s="46"/>
      <c r="DI490" s="46"/>
      <c r="DJ490" s="46"/>
      <c r="DK490" s="46"/>
      <c r="DL490" s="46"/>
      <c r="DM490" s="46"/>
      <c r="DN490" s="46"/>
      <c r="DO490" s="46"/>
      <c r="DP490" s="46"/>
      <c r="DQ490" s="46"/>
      <c r="DR490" s="46"/>
      <c r="DS490" s="46"/>
      <c r="DT490" s="46"/>
      <c r="DU490" s="46"/>
      <c r="DV490" s="46"/>
      <c r="DW490" s="46"/>
      <c r="DX490" s="46"/>
      <c r="DY490" s="46"/>
      <c r="DZ490" s="46"/>
      <c r="EA490" s="46"/>
      <c r="EB490" s="46"/>
      <c r="EC490" s="46"/>
      <c r="ED490" s="46"/>
      <c r="EE490" s="46"/>
      <c r="EF490" s="46"/>
      <c r="EG490" s="46"/>
      <c r="EH490" s="46"/>
      <c r="EI490" s="46"/>
      <c r="EJ490" s="46"/>
      <c r="EK490" s="46"/>
      <c r="EL490" s="46"/>
      <c r="EM490" s="46"/>
      <c r="EN490" s="46"/>
      <c r="EO490" s="46"/>
      <c r="EP490" s="46"/>
      <c r="EQ490" s="46"/>
      <c r="ER490" s="46"/>
      <c r="ES490" s="46"/>
      <c r="ET490" s="46"/>
      <c r="EU490" s="46"/>
      <c r="EV490" s="46"/>
      <c r="EW490" s="46"/>
      <c r="EX490" s="46"/>
      <c r="EY490" s="46"/>
      <c r="EZ490" s="46"/>
      <c r="FA490" s="46"/>
      <c r="FB490" s="46"/>
      <c r="FC490" s="46"/>
      <c r="FD490" s="46"/>
      <c r="FE490" s="46"/>
      <c r="FF490" s="46"/>
      <c r="FG490" s="46"/>
      <c r="FH490" s="46"/>
      <c r="FI490" s="46"/>
      <c r="FJ490" s="46"/>
      <c r="FK490" s="46"/>
      <c r="FL490" s="46"/>
      <c r="FM490" s="46"/>
      <c r="FN490" s="46"/>
      <c r="FO490" s="46"/>
      <c r="FP490" s="46"/>
      <c r="FQ490" s="46"/>
      <c r="FR490" s="46"/>
      <c r="FS490" s="46"/>
      <c r="FT490" s="46"/>
      <c r="FU490" s="46"/>
      <c r="FV490" s="46"/>
      <c r="FW490" s="46"/>
      <c r="FX490" s="46"/>
      <c r="FY490" s="46"/>
      <c r="FZ490" s="46"/>
      <c r="GA490" s="46"/>
      <c r="GB490" s="46"/>
      <c r="GC490" s="46"/>
      <c r="GD490" s="46"/>
      <c r="GE490" s="46"/>
      <c r="GF490" s="46"/>
      <c r="GG490" s="46"/>
      <c r="GH490" s="46"/>
      <c r="GI490" s="46"/>
      <c r="GJ490" s="46"/>
      <c r="GK490" s="46"/>
      <c r="GL490" s="46"/>
      <c r="GM490" s="46"/>
      <c r="GN490" s="46"/>
      <c r="GO490" s="46"/>
      <c r="GP490" s="46"/>
      <c r="GQ490" s="46"/>
      <c r="GR490" s="46"/>
      <c r="GS490" s="46"/>
      <c r="GT490" s="46"/>
      <c r="GU490" s="46"/>
      <c r="GV490" s="46"/>
      <c r="GW490" s="46"/>
      <c r="GX490" s="46"/>
      <c r="GY490" s="46"/>
      <c r="GZ490" s="46"/>
      <c r="HA490" s="46"/>
      <c r="HB490" s="46"/>
      <c r="HC490" s="46"/>
      <c r="HD490" s="46"/>
      <c r="HE490" s="46"/>
      <c r="HF490" s="46"/>
      <c r="HG490" s="46"/>
      <c r="HH490" s="46"/>
      <c r="HI490" s="46"/>
      <c r="HJ490" s="46"/>
      <c r="HK490" s="46"/>
      <c r="HL490" s="46"/>
    </row>
    <row r="491" spans="1:220" s="119" customFormat="1" ht="28.5" customHeight="1" x14ac:dyDescent="0.45">
      <c r="A491" s="19"/>
      <c r="B491" s="21"/>
      <c r="C491" s="120"/>
      <c r="D491" s="19"/>
      <c r="E491" s="19"/>
      <c r="F491" s="19"/>
      <c r="G491" s="19"/>
      <c r="H491" s="19"/>
      <c r="I491" s="19"/>
      <c r="J491" s="68"/>
      <c r="K491" s="19"/>
      <c r="L491" s="19"/>
      <c r="N491" s="45"/>
      <c r="O491" s="46"/>
      <c r="P491" s="46"/>
      <c r="Q491" s="46"/>
      <c r="R491" s="46"/>
      <c r="S491" s="46"/>
      <c r="T491" s="46"/>
      <c r="U491" s="46"/>
      <c r="V491" s="46"/>
      <c r="W491" s="46"/>
      <c r="X491" s="46"/>
      <c r="Y491" s="46"/>
      <c r="Z491" s="46"/>
      <c r="AA491" s="46"/>
      <c r="AB491" s="46"/>
      <c r="AC491" s="46"/>
      <c r="AD491" s="46"/>
      <c r="AE491" s="46"/>
      <c r="AF491" s="46"/>
      <c r="AG491" s="46"/>
      <c r="AH491" s="46"/>
      <c r="AI491" s="46"/>
      <c r="AJ491" s="46"/>
      <c r="AK491" s="46"/>
      <c r="AL491" s="46"/>
      <c r="AM491" s="46"/>
      <c r="AN491" s="46"/>
      <c r="AO491" s="46"/>
      <c r="AP491" s="46"/>
      <c r="AQ491" s="46"/>
      <c r="AR491" s="46"/>
      <c r="AS491" s="46"/>
      <c r="AT491" s="46"/>
      <c r="AU491" s="46"/>
      <c r="AV491" s="46"/>
      <c r="AW491" s="46"/>
      <c r="AX491" s="46"/>
      <c r="AY491" s="46"/>
      <c r="AZ491" s="46"/>
      <c r="BA491" s="46"/>
      <c r="BB491" s="46"/>
      <c r="BC491" s="46"/>
      <c r="BD491" s="46"/>
      <c r="BE491" s="46"/>
      <c r="BF491" s="46"/>
      <c r="BG491" s="46"/>
      <c r="BH491" s="46"/>
      <c r="BI491" s="46"/>
      <c r="BJ491" s="46"/>
      <c r="BK491" s="46"/>
      <c r="BL491" s="46"/>
      <c r="BM491" s="46"/>
      <c r="BN491" s="46"/>
      <c r="BO491" s="46"/>
      <c r="BP491" s="46"/>
      <c r="BQ491" s="46"/>
      <c r="BR491" s="46"/>
      <c r="BS491" s="46"/>
      <c r="BT491" s="46"/>
      <c r="BU491" s="46"/>
      <c r="BV491" s="46"/>
      <c r="BW491" s="46"/>
      <c r="BX491" s="46"/>
      <c r="BY491" s="46"/>
      <c r="BZ491" s="46"/>
      <c r="CA491" s="46"/>
      <c r="CB491" s="46"/>
      <c r="CC491" s="46"/>
      <c r="CD491" s="46"/>
      <c r="CE491" s="46"/>
      <c r="CF491" s="46"/>
      <c r="CG491" s="46"/>
      <c r="CH491" s="46"/>
      <c r="CI491" s="46"/>
      <c r="CJ491" s="46"/>
      <c r="CK491" s="46"/>
      <c r="CL491" s="46"/>
      <c r="CM491" s="46"/>
      <c r="CN491" s="46"/>
      <c r="CO491" s="46"/>
      <c r="CP491" s="46"/>
      <c r="CQ491" s="46"/>
      <c r="CR491" s="46"/>
      <c r="CS491" s="46"/>
      <c r="CT491" s="46"/>
      <c r="CU491" s="46"/>
      <c r="CV491" s="46"/>
      <c r="CW491" s="46"/>
      <c r="CX491" s="46"/>
      <c r="CY491" s="46"/>
      <c r="CZ491" s="46"/>
      <c r="DA491" s="46"/>
      <c r="DB491" s="46"/>
      <c r="DC491" s="46"/>
      <c r="DD491" s="46"/>
      <c r="DE491" s="46"/>
      <c r="DF491" s="46"/>
      <c r="DG491" s="46"/>
      <c r="DH491" s="46"/>
      <c r="DI491" s="46"/>
      <c r="DJ491" s="46"/>
      <c r="DK491" s="46"/>
      <c r="DL491" s="46"/>
      <c r="DM491" s="46"/>
      <c r="DN491" s="46"/>
      <c r="DO491" s="46"/>
      <c r="DP491" s="46"/>
      <c r="DQ491" s="46"/>
      <c r="DR491" s="46"/>
      <c r="DS491" s="46"/>
      <c r="DT491" s="46"/>
      <c r="DU491" s="46"/>
      <c r="DV491" s="46"/>
      <c r="DW491" s="46"/>
      <c r="DX491" s="46"/>
      <c r="DY491" s="46"/>
      <c r="DZ491" s="46"/>
      <c r="EA491" s="46"/>
      <c r="EB491" s="46"/>
      <c r="EC491" s="46"/>
      <c r="ED491" s="46"/>
      <c r="EE491" s="46"/>
      <c r="EF491" s="46"/>
      <c r="EG491" s="46"/>
      <c r="EH491" s="46"/>
      <c r="EI491" s="46"/>
      <c r="EJ491" s="46"/>
      <c r="EK491" s="46"/>
      <c r="EL491" s="46"/>
      <c r="EM491" s="46"/>
      <c r="EN491" s="46"/>
      <c r="EO491" s="46"/>
      <c r="EP491" s="46"/>
      <c r="EQ491" s="46"/>
      <c r="ER491" s="46"/>
      <c r="ES491" s="46"/>
      <c r="ET491" s="46"/>
      <c r="EU491" s="46"/>
      <c r="EV491" s="46"/>
      <c r="EW491" s="46"/>
      <c r="EX491" s="46"/>
      <c r="EY491" s="46"/>
      <c r="EZ491" s="46"/>
      <c r="FA491" s="46"/>
      <c r="FB491" s="46"/>
      <c r="FC491" s="46"/>
      <c r="FD491" s="46"/>
      <c r="FE491" s="46"/>
      <c r="FF491" s="46"/>
      <c r="FG491" s="46"/>
      <c r="FH491" s="46"/>
      <c r="FI491" s="46"/>
      <c r="FJ491" s="46"/>
      <c r="FK491" s="46"/>
      <c r="FL491" s="46"/>
      <c r="FM491" s="46"/>
      <c r="FN491" s="46"/>
      <c r="FO491" s="46"/>
      <c r="FP491" s="46"/>
      <c r="FQ491" s="46"/>
      <c r="FR491" s="46"/>
      <c r="FS491" s="46"/>
      <c r="FT491" s="46"/>
      <c r="FU491" s="46"/>
      <c r="FV491" s="46"/>
      <c r="FW491" s="46"/>
      <c r="FX491" s="46"/>
      <c r="FY491" s="46"/>
      <c r="FZ491" s="46"/>
      <c r="GA491" s="46"/>
      <c r="GB491" s="46"/>
      <c r="GC491" s="46"/>
      <c r="GD491" s="46"/>
      <c r="GE491" s="46"/>
      <c r="GF491" s="46"/>
      <c r="GG491" s="46"/>
      <c r="GH491" s="46"/>
      <c r="GI491" s="46"/>
      <c r="GJ491" s="46"/>
      <c r="GK491" s="46"/>
      <c r="GL491" s="46"/>
      <c r="GM491" s="46"/>
      <c r="GN491" s="46"/>
      <c r="GO491" s="46"/>
      <c r="GP491" s="46"/>
      <c r="GQ491" s="46"/>
      <c r="GR491" s="46"/>
      <c r="GS491" s="46"/>
      <c r="GT491" s="46"/>
      <c r="GU491" s="46"/>
      <c r="GV491" s="46"/>
      <c r="GW491" s="46"/>
      <c r="GX491" s="46"/>
      <c r="GY491" s="46"/>
      <c r="GZ491" s="46"/>
      <c r="HA491" s="46"/>
      <c r="HB491" s="46"/>
      <c r="HC491" s="46"/>
      <c r="HD491" s="46"/>
      <c r="HE491" s="46"/>
      <c r="HF491" s="46"/>
      <c r="HG491" s="46"/>
      <c r="HH491" s="46"/>
      <c r="HI491" s="46"/>
      <c r="HJ491" s="46"/>
      <c r="HK491" s="46"/>
      <c r="HL491" s="46"/>
    </row>
    <row r="492" spans="1:220" s="119" customFormat="1" ht="28.5" customHeight="1" x14ac:dyDescent="0.45">
      <c r="A492" s="19"/>
      <c r="B492" s="21"/>
      <c r="C492" s="120"/>
      <c r="D492" s="19"/>
      <c r="E492" s="19"/>
      <c r="F492" s="19"/>
      <c r="G492" s="19"/>
      <c r="H492" s="19"/>
      <c r="I492" s="19"/>
      <c r="J492" s="68"/>
      <c r="K492" s="19"/>
      <c r="L492" s="19"/>
      <c r="N492" s="45"/>
      <c r="O492" s="46"/>
      <c r="P492" s="46"/>
      <c r="Q492" s="46"/>
      <c r="R492" s="46"/>
      <c r="S492" s="46"/>
      <c r="T492" s="46"/>
      <c r="U492" s="46"/>
      <c r="V492" s="46"/>
      <c r="W492" s="46"/>
      <c r="X492" s="46"/>
      <c r="Y492" s="46"/>
      <c r="Z492" s="46"/>
      <c r="AA492" s="46"/>
      <c r="AB492" s="46"/>
      <c r="AC492" s="46"/>
      <c r="AD492" s="46"/>
      <c r="AE492" s="46"/>
      <c r="AF492" s="46"/>
      <c r="AG492" s="46"/>
      <c r="AH492" s="46"/>
      <c r="AI492" s="46"/>
      <c r="AJ492" s="46"/>
      <c r="AK492" s="46"/>
      <c r="AL492" s="46"/>
      <c r="AM492" s="46"/>
      <c r="AN492" s="46"/>
      <c r="AO492" s="46"/>
      <c r="AP492" s="46"/>
      <c r="AQ492" s="46"/>
      <c r="AR492" s="46"/>
      <c r="AS492" s="46"/>
      <c r="AT492" s="46"/>
      <c r="AU492" s="46"/>
      <c r="AV492" s="46"/>
      <c r="AW492" s="46"/>
      <c r="AX492" s="46"/>
      <c r="AY492" s="46"/>
      <c r="AZ492" s="46"/>
      <c r="BA492" s="46"/>
      <c r="BB492" s="46"/>
      <c r="BC492" s="46"/>
      <c r="BD492" s="46"/>
      <c r="BE492" s="46"/>
      <c r="BF492" s="46"/>
      <c r="BG492" s="46"/>
      <c r="BH492" s="46"/>
      <c r="BI492" s="46"/>
      <c r="BJ492" s="46"/>
      <c r="BK492" s="46"/>
      <c r="BL492" s="46"/>
      <c r="BM492" s="46"/>
      <c r="BN492" s="46"/>
      <c r="BO492" s="46"/>
      <c r="BP492" s="46"/>
      <c r="BQ492" s="46"/>
      <c r="BR492" s="46"/>
      <c r="BS492" s="46"/>
      <c r="BT492" s="46"/>
      <c r="BU492" s="46"/>
      <c r="BV492" s="46"/>
      <c r="BW492" s="46"/>
      <c r="BX492" s="46"/>
      <c r="BY492" s="46"/>
      <c r="BZ492" s="46"/>
      <c r="CA492" s="46"/>
      <c r="CB492" s="46"/>
      <c r="CC492" s="46"/>
      <c r="CD492" s="46"/>
      <c r="CE492" s="46"/>
      <c r="CF492" s="46"/>
      <c r="CG492" s="46"/>
      <c r="CH492" s="46"/>
      <c r="CI492" s="46"/>
      <c r="CJ492" s="46"/>
      <c r="CK492" s="46"/>
      <c r="CL492" s="46"/>
      <c r="CM492" s="46"/>
      <c r="CN492" s="46"/>
      <c r="CO492" s="46"/>
      <c r="CP492" s="46"/>
      <c r="CQ492" s="46"/>
      <c r="CR492" s="46"/>
      <c r="CS492" s="46"/>
      <c r="CT492" s="46"/>
      <c r="CU492" s="46"/>
      <c r="CV492" s="46"/>
      <c r="CW492" s="46"/>
      <c r="CX492" s="46"/>
      <c r="CY492" s="46"/>
      <c r="CZ492" s="46"/>
      <c r="DA492" s="46"/>
      <c r="DB492" s="46"/>
      <c r="DC492" s="46"/>
      <c r="DD492" s="46"/>
      <c r="DE492" s="46"/>
      <c r="DF492" s="46"/>
      <c r="DG492" s="46"/>
      <c r="DH492" s="46"/>
      <c r="DI492" s="46"/>
      <c r="DJ492" s="46"/>
      <c r="DK492" s="46"/>
      <c r="DL492" s="46"/>
      <c r="DM492" s="46"/>
      <c r="DN492" s="46"/>
      <c r="DO492" s="46"/>
      <c r="DP492" s="46"/>
      <c r="DQ492" s="46"/>
      <c r="DR492" s="46"/>
      <c r="DS492" s="46"/>
      <c r="DT492" s="46"/>
      <c r="DU492" s="46"/>
      <c r="DV492" s="46"/>
      <c r="DW492" s="46"/>
      <c r="DX492" s="46"/>
      <c r="DY492" s="46"/>
      <c r="DZ492" s="46"/>
      <c r="EA492" s="46"/>
      <c r="EB492" s="46"/>
      <c r="EC492" s="46"/>
      <c r="ED492" s="46"/>
      <c r="EE492" s="46"/>
      <c r="EF492" s="46"/>
      <c r="EG492" s="46"/>
      <c r="EH492" s="46"/>
      <c r="EI492" s="46"/>
      <c r="EJ492" s="46"/>
      <c r="EK492" s="46"/>
      <c r="EL492" s="46"/>
      <c r="EM492" s="46"/>
      <c r="EN492" s="46"/>
      <c r="EO492" s="46"/>
      <c r="EP492" s="46"/>
      <c r="EQ492" s="46"/>
      <c r="ER492" s="46"/>
      <c r="ES492" s="46"/>
      <c r="ET492" s="46"/>
      <c r="EU492" s="46"/>
      <c r="EV492" s="46"/>
      <c r="EW492" s="46"/>
      <c r="EX492" s="46"/>
      <c r="EY492" s="46"/>
      <c r="EZ492" s="46"/>
      <c r="FA492" s="46"/>
      <c r="FB492" s="46"/>
      <c r="FC492" s="46"/>
      <c r="FD492" s="46"/>
      <c r="FE492" s="46"/>
      <c r="FF492" s="46"/>
      <c r="FG492" s="46"/>
      <c r="FH492" s="46"/>
      <c r="FI492" s="46"/>
      <c r="FJ492" s="46"/>
      <c r="FK492" s="46"/>
      <c r="FL492" s="46"/>
      <c r="FM492" s="46"/>
      <c r="FN492" s="46"/>
      <c r="FO492" s="46"/>
      <c r="FP492" s="46"/>
      <c r="FQ492" s="46"/>
      <c r="FR492" s="46"/>
      <c r="FS492" s="46"/>
      <c r="FT492" s="46"/>
      <c r="FU492" s="46"/>
      <c r="FV492" s="46"/>
      <c r="FW492" s="46"/>
      <c r="FX492" s="46"/>
      <c r="FY492" s="46"/>
      <c r="FZ492" s="46"/>
      <c r="GA492" s="46"/>
      <c r="GB492" s="46"/>
      <c r="GC492" s="46"/>
      <c r="GD492" s="46"/>
      <c r="GE492" s="46"/>
      <c r="GF492" s="46"/>
      <c r="GG492" s="46"/>
      <c r="GH492" s="46"/>
      <c r="GI492" s="46"/>
      <c r="GJ492" s="46"/>
      <c r="GK492" s="46"/>
      <c r="GL492" s="46"/>
      <c r="GM492" s="46"/>
      <c r="GN492" s="46"/>
      <c r="GO492" s="46"/>
      <c r="GP492" s="46"/>
      <c r="GQ492" s="46"/>
      <c r="GR492" s="46"/>
      <c r="GS492" s="46"/>
      <c r="GT492" s="46"/>
      <c r="GU492" s="46"/>
      <c r="GV492" s="46"/>
      <c r="GW492" s="46"/>
      <c r="GX492" s="46"/>
      <c r="GY492" s="46"/>
      <c r="GZ492" s="46"/>
      <c r="HA492" s="46"/>
      <c r="HB492" s="46"/>
      <c r="HC492" s="46"/>
      <c r="HD492" s="46"/>
      <c r="HE492" s="46"/>
      <c r="HF492" s="46"/>
      <c r="HG492" s="46"/>
      <c r="HH492" s="46"/>
      <c r="HI492" s="46"/>
      <c r="HJ492" s="46"/>
      <c r="HK492" s="46"/>
      <c r="HL492" s="46"/>
    </row>
    <row r="493" spans="1:220" s="119" customFormat="1" ht="28.5" customHeight="1" x14ac:dyDescent="0.45">
      <c r="A493" s="19"/>
      <c r="B493" s="21"/>
      <c r="C493" s="120"/>
      <c r="D493" s="19"/>
      <c r="E493" s="19"/>
      <c r="F493" s="19"/>
      <c r="G493" s="19"/>
      <c r="H493" s="19"/>
      <c r="I493" s="19"/>
      <c r="J493" s="68"/>
      <c r="K493" s="19"/>
      <c r="L493" s="19"/>
      <c r="N493" s="45"/>
      <c r="O493" s="46"/>
      <c r="P493" s="46"/>
      <c r="Q493" s="46"/>
      <c r="R493" s="46"/>
      <c r="S493" s="46"/>
      <c r="T493" s="46"/>
      <c r="U493" s="46"/>
      <c r="V493" s="46"/>
      <c r="W493" s="46"/>
      <c r="X493" s="46"/>
      <c r="Y493" s="46"/>
      <c r="Z493" s="46"/>
      <c r="AA493" s="46"/>
      <c r="AB493" s="46"/>
      <c r="AC493" s="46"/>
      <c r="AD493" s="46"/>
      <c r="AE493" s="46"/>
      <c r="AF493" s="46"/>
      <c r="AG493" s="46"/>
      <c r="AH493" s="46"/>
      <c r="AI493" s="46"/>
      <c r="AJ493" s="46"/>
      <c r="AK493" s="46"/>
      <c r="AL493" s="46"/>
      <c r="AM493" s="46"/>
      <c r="AN493" s="46"/>
      <c r="AO493" s="46"/>
      <c r="AP493" s="46"/>
      <c r="AQ493" s="46"/>
      <c r="AR493" s="46"/>
      <c r="AS493" s="46"/>
      <c r="AT493" s="46"/>
      <c r="AU493" s="46"/>
      <c r="AV493" s="46"/>
      <c r="AW493" s="46"/>
      <c r="AX493" s="46"/>
      <c r="AY493" s="46"/>
      <c r="AZ493" s="46"/>
      <c r="BA493" s="46"/>
      <c r="BB493" s="46"/>
      <c r="BC493" s="46"/>
      <c r="BD493" s="46"/>
      <c r="BE493" s="46"/>
      <c r="BF493" s="46"/>
      <c r="BG493" s="46"/>
      <c r="BH493" s="46"/>
      <c r="BI493" s="46"/>
      <c r="BJ493" s="46"/>
      <c r="BK493" s="46"/>
      <c r="BL493" s="46"/>
      <c r="BM493" s="46"/>
      <c r="BN493" s="46"/>
      <c r="BO493" s="46"/>
      <c r="BP493" s="46"/>
      <c r="BQ493" s="46"/>
      <c r="BR493" s="46"/>
      <c r="BS493" s="46"/>
      <c r="BT493" s="46"/>
      <c r="BU493" s="46"/>
      <c r="BV493" s="46"/>
      <c r="BW493" s="46"/>
      <c r="BX493" s="46"/>
      <c r="BY493" s="46"/>
      <c r="BZ493" s="46"/>
      <c r="CA493" s="46"/>
      <c r="CB493" s="46"/>
      <c r="CC493" s="46"/>
      <c r="CD493" s="46"/>
      <c r="CE493" s="46"/>
      <c r="CF493" s="46"/>
      <c r="CG493" s="46"/>
      <c r="CH493" s="46"/>
      <c r="CI493" s="46"/>
      <c r="CJ493" s="46"/>
      <c r="CK493" s="46"/>
      <c r="CL493" s="46"/>
      <c r="CM493" s="46"/>
      <c r="CN493" s="46"/>
      <c r="CO493" s="46"/>
      <c r="CP493" s="46"/>
      <c r="CQ493" s="46"/>
      <c r="CR493" s="46"/>
      <c r="CS493" s="46"/>
      <c r="CT493" s="46"/>
      <c r="CU493" s="46"/>
      <c r="CV493" s="46"/>
      <c r="CW493" s="46"/>
      <c r="CX493" s="46"/>
      <c r="CY493" s="46"/>
      <c r="CZ493" s="46"/>
      <c r="DA493" s="46"/>
      <c r="DB493" s="46"/>
      <c r="DC493" s="46"/>
      <c r="DD493" s="46"/>
      <c r="DE493" s="46"/>
      <c r="DF493" s="46"/>
      <c r="DG493" s="46"/>
      <c r="DH493" s="46"/>
      <c r="DI493" s="46"/>
      <c r="DJ493" s="46"/>
      <c r="DK493" s="46"/>
      <c r="DL493" s="46"/>
      <c r="DM493" s="46"/>
      <c r="DN493" s="46"/>
      <c r="DO493" s="46"/>
      <c r="DP493" s="46"/>
      <c r="DQ493" s="46"/>
      <c r="DR493" s="46"/>
      <c r="DS493" s="46"/>
      <c r="DT493" s="46"/>
      <c r="DU493" s="46"/>
      <c r="DV493" s="46"/>
      <c r="DW493" s="46"/>
      <c r="DX493" s="46"/>
      <c r="DY493" s="46"/>
      <c r="DZ493" s="46"/>
      <c r="EA493" s="46"/>
      <c r="EB493" s="46"/>
      <c r="EC493" s="46"/>
      <c r="ED493" s="46"/>
      <c r="EE493" s="46"/>
      <c r="EF493" s="46"/>
      <c r="EG493" s="46"/>
      <c r="EH493" s="46"/>
      <c r="EI493" s="46"/>
      <c r="EJ493" s="46"/>
      <c r="EK493" s="46"/>
      <c r="EL493" s="46"/>
      <c r="EM493" s="46"/>
      <c r="EN493" s="46"/>
      <c r="EO493" s="46"/>
      <c r="EP493" s="46"/>
      <c r="EQ493" s="46"/>
      <c r="ER493" s="46"/>
      <c r="ES493" s="46"/>
      <c r="ET493" s="46"/>
      <c r="EU493" s="46"/>
      <c r="EV493" s="46"/>
      <c r="EW493" s="46"/>
      <c r="EX493" s="46"/>
      <c r="EY493" s="46"/>
      <c r="EZ493" s="46"/>
      <c r="FA493" s="46"/>
      <c r="FB493" s="46"/>
      <c r="FC493" s="46"/>
      <c r="FD493" s="46"/>
      <c r="FE493" s="46"/>
      <c r="FF493" s="46"/>
      <c r="FG493" s="46"/>
      <c r="FH493" s="46"/>
      <c r="FI493" s="46"/>
      <c r="FJ493" s="46"/>
      <c r="FK493" s="46"/>
      <c r="FL493" s="46"/>
      <c r="FM493" s="46"/>
      <c r="FN493" s="46"/>
      <c r="FO493" s="46"/>
      <c r="FP493" s="46"/>
      <c r="FQ493" s="46"/>
      <c r="FR493" s="46"/>
      <c r="FS493" s="46"/>
      <c r="FT493" s="46"/>
      <c r="FU493" s="46"/>
      <c r="FV493" s="46"/>
      <c r="FW493" s="46"/>
      <c r="FX493" s="46"/>
      <c r="FY493" s="46"/>
      <c r="FZ493" s="46"/>
      <c r="GA493" s="46"/>
      <c r="GB493" s="46"/>
      <c r="GC493" s="46"/>
      <c r="GD493" s="46"/>
      <c r="GE493" s="46"/>
      <c r="GF493" s="46"/>
      <c r="GG493" s="46"/>
      <c r="GH493" s="46"/>
      <c r="GI493" s="46"/>
      <c r="GJ493" s="46"/>
      <c r="GK493" s="46"/>
      <c r="GL493" s="46"/>
      <c r="GM493" s="46"/>
      <c r="GN493" s="46"/>
      <c r="GO493" s="46"/>
      <c r="GP493" s="46"/>
      <c r="GQ493" s="46"/>
      <c r="GR493" s="46"/>
      <c r="GS493" s="46"/>
      <c r="GT493" s="46"/>
      <c r="GU493" s="46"/>
      <c r="GV493" s="46"/>
      <c r="GW493" s="46"/>
      <c r="GX493" s="46"/>
      <c r="GY493" s="46"/>
      <c r="GZ493" s="46"/>
      <c r="HA493" s="46"/>
      <c r="HB493" s="46"/>
      <c r="HC493" s="46"/>
      <c r="HD493" s="46"/>
      <c r="HE493" s="46"/>
      <c r="HF493" s="46"/>
      <c r="HG493" s="46"/>
      <c r="HH493" s="46"/>
      <c r="HI493" s="46"/>
      <c r="HJ493" s="46"/>
      <c r="HK493" s="46"/>
      <c r="HL493" s="46"/>
    </row>
    <row r="494" spans="1:220" s="119" customFormat="1" ht="28.5" customHeight="1" x14ac:dyDescent="0.45">
      <c r="A494" s="19"/>
      <c r="B494" s="21"/>
      <c r="C494" s="120"/>
      <c r="D494" s="19"/>
      <c r="E494" s="19"/>
      <c r="F494" s="19"/>
      <c r="G494" s="19"/>
      <c r="H494" s="19"/>
      <c r="I494" s="19"/>
      <c r="J494" s="68"/>
      <c r="K494" s="19"/>
      <c r="L494" s="19"/>
      <c r="N494" s="45"/>
      <c r="O494" s="46"/>
      <c r="P494" s="46"/>
      <c r="Q494" s="46"/>
      <c r="R494" s="46"/>
      <c r="S494" s="46"/>
      <c r="T494" s="46"/>
      <c r="U494" s="46"/>
      <c r="V494" s="46"/>
      <c r="W494" s="46"/>
      <c r="X494" s="46"/>
      <c r="Y494" s="46"/>
      <c r="Z494" s="46"/>
      <c r="AA494" s="46"/>
      <c r="AB494" s="46"/>
      <c r="AC494" s="46"/>
      <c r="AD494" s="46"/>
      <c r="AE494" s="46"/>
      <c r="AF494" s="46"/>
      <c r="AG494" s="46"/>
      <c r="AH494" s="46"/>
      <c r="AI494" s="46"/>
      <c r="AJ494" s="46"/>
      <c r="AK494" s="46"/>
      <c r="AL494" s="46"/>
      <c r="AM494" s="46"/>
      <c r="AN494" s="46"/>
      <c r="AO494" s="46"/>
      <c r="AP494" s="46"/>
      <c r="AQ494" s="46"/>
      <c r="AR494" s="46"/>
      <c r="AS494" s="46"/>
      <c r="AT494" s="46"/>
      <c r="AU494" s="46"/>
      <c r="AV494" s="46"/>
      <c r="AW494" s="46"/>
      <c r="AX494" s="46"/>
      <c r="AY494" s="46"/>
      <c r="AZ494" s="46"/>
      <c r="BA494" s="46"/>
      <c r="BB494" s="46"/>
      <c r="BC494" s="46"/>
      <c r="BD494" s="46"/>
      <c r="BE494" s="46"/>
      <c r="BF494" s="46"/>
      <c r="BG494" s="46"/>
      <c r="BH494" s="46"/>
      <c r="BI494" s="46"/>
      <c r="BJ494" s="46"/>
      <c r="BK494" s="46"/>
      <c r="BL494" s="46"/>
      <c r="BM494" s="46"/>
      <c r="BN494" s="46"/>
      <c r="BO494" s="46"/>
      <c r="BP494" s="46"/>
      <c r="BQ494" s="46"/>
      <c r="BR494" s="46"/>
      <c r="BS494" s="46"/>
      <c r="BT494" s="46"/>
      <c r="BU494" s="46"/>
      <c r="BV494" s="46"/>
      <c r="BW494" s="46"/>
      <c r="BX494" s="46"/>
      <c r="BY494" s="46"/>
      <c r="BZ494" s="46"/>
      <c r="CA494" s="46"/>
      <c r="CB494" s="46"/>
      <c r="CC494" s="46"/>
      <c r="CD494" s="46"/>
      <c r="CE494" s="46"/>
      <c r="CF494" s="46"/>
      <c r="CG494" s="46"/>
      <c r="CH494" s="46"/>
      <c r="CI494" s="46"/>
      <c r="CJ494" s="46"/>
      <c r="CK494" s="46"/>
      <c r="CL494" s="46"/>
      <c r="CM494" s="46"/>
      <c r="CN494" s="46"/>
      <c r="CO494" s="46"/>
      <c r="CP494" s="46"/>
      <c r="CQ494" s="46"/>
      <c r="CR494" s="46"/>
      <c r="CS494" s="46"/>
      <c r="CT494" s="46"/>
      <c r="CU494" s="46"/>
      <c r="CV494" s="46"/>
      <c r="CW494" s="46"/>
      <c r="CX494" s="46"/>
      <c r="CY494" s="46"/>
      <c r="CZ494" s="46"/>
      <c r="DA494" s="46"/>
      <c r="DB494" s="46"/>
      <c r="DC494" s="46"/>
      <c r="DD494" s="46"/>
      <c r="DE494" s="46"/>
      <c r="DF494" s="46"/>
      <c r="DG494" s="46"/>
      <c r="DH494" s="46"/>
      <c r="DI494" s="46"/>
      <c r="DJ494" s="46"/>
      <c r="DK494" s="46"/>
      <c r="DL494" s="46"/>
      <c r="DM494" s="46"/>
      <c r="DN494" s="46"/>
      <c r="DO494" s="46"/>
      <c r="DP494" s="46"/>
      <c r="DQ494" s="46"/>
      <c r="DR494" s="46"/>
      <c r="DS494" s="46"/>
      <c r="DT494" s="46"/>
      <c r="DU494" s="46"/>
      <c r="DV494" s="46"/>
      <c r="DW494" s="46"/>
      <c r="DX494" s="46"/>
      <c r="DY494" s="46"/>
      <c r="DZ494" s="46"/>
      <c r="EA494" s="46"/>
      <c r="EB494" s="46"/>
      <c r="EC494" s="46"/>
      <c r="ED494" s="46"/>
      <c r="EE494" s="46"/>
      <c r="EF494" s="46"/>
      <c r="EG494" s="46"/>
      <c r="EH494" s="46"/>
      <c r="EI494" s="46"/>
      <c r="EJ494" s="46"/>
      <c r="EK494" s="46"/>
      <c r="EL494" s="46"/>
      <c r="EM494" s="46"/>
      <c r="EN494" s="46"/>
      <c r="EO494" s="46"/>
      <c r="EP494" s="46"/>
      <c r="EQ494" s="46"/>
      <c r="ER494" s="46"/>
      <c r="ES494" s="46"/>
      <c r="ET494" s="46"/>
      <c r="EU494" s="46"/>
      <c r="EV494" s="46"/>
      <c r="EW494" s="46"/>
      <c r="EX494" s="46"/>
      <c r="EY494" s="46"/>
      <c r="EZ494" s="46"/>
      <c r="FA494" s="46"/>
      <c r="FB494" s="46"/>
      <c r="FC494" s="46"/>
      <c r="FD494" s="46"/>
      <c r="FE494" s="46"/>
      <c r="FF494" s="46"/>
      <c r="FG494" s="46"/>
      <c r="FH494" s="46"/>
      <c r="FI494" s="46"/>
      <c r="FJ494" s="46"/>
      <c r="FK494" s="46"/>
      <c r="FL494" s="46"/>
      <c r="FM494" s="46"/>
      <c r="FN494" s="46"/>
      <c r="FO494" s="46"/>
      <c r="FP494" s="46"/>
      <c r="FQ494" s="46"/>
      <c r="FR494" s="46"/>
      <c r="FS494" s="46"/>
      <c r="FT494" s="46"/>
      <c r="FU494" s="46"/>
      <c r="FV494" s="46"/>
      <c r="FW494" s="46"/>
      <c r="FX494" s="46"/>
      <c r="FY494" s="46"/>
      <c r="FZ494" s="46"/>
      <c r="GA494" s="46"/>
      <c r="GB494" s="46"/>
      <c r="GC494" s="46"/>
      <c r="GD494" s="46"/>
      <c r="GE494" s="46"/>
      <c r="GF494" s="46"/>
      <c r="GG494" s="46"/>
      <c r="GH494" s="46"/>
      <c r="GI494" s="46"/>
      <c r="GJ494" s="46"/>
      <c r="GK494" s="46"/>
      <c r="GL494" s="46"/>
      <c r="GM494" s="46"/>
      <c r="GN494" s="46"/>
      <c r="GO494" s="46"/>
      <c r="GP494" s="46"/>
      <c r="GQ494" s="46"/>
      <c r="GR494" s="46"/>
      <c r="GS494" s="46"/>
      <c r="GT494" s="46"/>
      <c r="GU494" s="46"/>
      <c r="GV494" s="46"/>
      <c r="GW494" s="46"/>
      <c r="GX494" s="46"/>
      <c r="GY494" s="46"/>
      <c r="GZ494" s="46"/>
      <c r="HA494" s="46"/>
      <c r="HB494" s="46"/>
      <c r="HC494" s="46"/>
      <c r="HD494" s="46"/>
      <c r="HE494" s="46"/>
      <c r="HF494" s="46"/>
      <c r="HG494" s="46"/>
      <c r="HH494" s="46"/>
      <c r="HI494" s="46"/>
      <c r="HJ494" s="46"/>
      <c r="HK494" s="46"/>
      <c r="HL494" s="46"/>
    </row>
    <row r="495" spans="1:220" s="119" customFormat="1" ht="28.5" customHeight="1" x14ac:dyDescent="0.45">
      <c r="A495" s="19"/>
      <c r="B495" s="21"/>
      <c r="C495" s="120"/>
      <c r="D495" s="19"/>
      <c r="E495" s="19"/>
      <c r="F495" s="19"/>
      <c r="G495" s="19"/>
      <c r="H495" s="19"/>
      <c r="I495" s="19"/>
      <c r="J495" s="68"/>
      <c r="K495" s="19"/>
      <c r="L495" s="19"/>
      <c r="N495" s="45"/>
      <c r="O495" s="46"/>
      <c r="P495" s="46"/>
      <c r="Q495" s="46"/>
      <c r="R495" s="46"/>
      <c r="S495" s="46"/>
      <c r="T495" s="46"/>
      <c r="U495" s="46"/>
      <c r="V495" s="46"/>
      <c r="W495" s="46"/>
      <c r="X495" s="46"/>
      <c r="Y495" s="46"/>
      <c r="Z495" s="46"/>
      <c r="AA495" s="46"/>
      <c r="AB495" s="46"/>
      <c r="AC495" s="46"/>
      <c r="AD495" s="46"/>
      <c r="AE495" s="46"/>
      <c r="AF495" s="46"/>
      <c r="AG495" s="46"/>
      <c r="AH495" s="46"/>
      <c r="AI495" s="46"/>
      <c r="AJ495" s="46"/>
      <c r="AK495" s="46"/>
      <c r="AL495" s="46"/>
      <c r="AM495" s="46"/>
      <c r="AN495" s="46"/>
      <c r="AO495" s="46"/>
      <c r="AP495" s="46"/>
      <c r="AQ495" s="46"/>
      <c r="AR495" s="46"/>
      <c r="AS495" s="46"/>
      <c r="AT495" s="46"/>
      <c r="AU495" s="46"/>
      <c r="AV495" s="46"/>
      <c r="AW495" s="46"/>
      <c r="AX495" s="46"/>
      <c r="AY495" s="46"/>
      <c r="AZ495" s="46"/>
      <c r="BA495" s="46"/>
      <c r="BB495" s="46"/>
      <c r="BC495" s="46"/>
      <c r="BD495" s="46"/>
      <c r="BE495" s="46"/>
      <c r="BF495" s="46"/>
      <c r="BG495" s="46"/>
      <c r="BH495" s="46"/>
      <c r="BI495" s="46"/>
      <c r="BJ495" s="46"/>
      <c r="BK495" s="46"/>
      <c r="BL495" s="46"/>
      <c r="BM495" s="46"/>
      <c r="BN495" s="46"/>
      <c r="BO495" s="46"/>
      <c r="BP495" s="46"/>
      <c r="BQ495" s="46"/>
      <c r="BR495" s="46"/>
      <c r="BS495" s="46"/>
      <c r="BT495" s="46"/>
      <c r="BU495" s="46"/>
      <c r="BV495" s="46"/>
      <c r="BW495" s="46"/>
      <c r="BX495" s="46"/>
      <c r="BY495" s="46"/>
      <c r="BZ495" s="46"/>
      <c r="CA495" s="46"/>
      <c r="CB495" s="46"/>
      <c r="CC495" s="46"/>
      <c r="CD495" s="46"/>
      <c r="CE495" s="46"/>
      <c r="CF495" s="46"/>
      <c r="CG495" s="46"/>
      <c r="CH495" s="46"/>
      <c r="CI495" s="46"/>
      <c r="CJ495" s="46"/>
      <c r="CK495" s="46"/>
      <c r="CL495" s="46"/>
      <c r="CM495" s="46"/>
      <c r="CN495" s="46"/>
      <c r="CO495" s="46"/>
      <c r="CP495" s="46"/>
      <c r="CQ495" s="46"/>
      <c r="CR495" s="46"/>
      <c r="CS495" s="46"/>
      <c r="CT495" s="46"/>
      <c r="CU495" s="46"/>
      <c r="CV495" s="46"/>
      <c r="CW495" s="46"/>
      <c r="CX495" s="46"/>
      <c r="CY495" s="46"/>
      <c r="CZ495" s="46"/>
      <c r="DA495" s="46"/>
      <c r="DB495" s="46"/>
      <c r="DC495" s="46"/>
      <c r="DD495" s="46"/>
      <c r="DE495" s="46"/>
      <c r="DF495" s="46"/>
      <c r="DG495" s="46"/>
      <c r="DH495" s="46"/>
      <c r="DI495" s="46"/>
      <c r="DJ495" s="46"/>
      <c r="DK495" s="46"/>
      <c r="DL495" s="46"/>
      <c r="DM495" s="46"/>
      <c r="DN495" s="46"/>
      <c r="DO495" s="46"/>
      <c r="DP495" s="46"/>
      <c r="DQ495" s="46"/>
      <c r="DR495" s="46"/>
      <c r="DS495" s="46"/>
      <c r="DT495" s="46"/>
      <c r="DU495" s="46"/>
      <c r="DV495" s="46"/>
      <c r="DW495" s="46"/>
      <c r="DX495" s="46"/>
      <c r="DY495" s="46"/>
      <c r="DZ495" s="46"/>
      <c r="EA495" s="46"/>
      <c r="EB495" s="46"/>
      <c r="EC495" s="46"/>
      <c r="ED495" s="46"/>
      <c r="EE495" s="46"/>
      <c r="EF495" s="46"/>
      <c r="EG495" s="46"/>
      <c r="EH495" s="46"/>
      <c r="EI495" s="46"/>
      <c r="EJ495" s="46"/>
      <c r="EK495" s="46"/>
      <c r="EL495" s="46"/>
      <c r="EM495" s="46"/>
      <c r="EN495" s="46"/>
      <c r="EO495" s="46"/>
      <c r="EP495" s="46"/>
      <c r="EQ495" s="46"/>
      <c r="ER495" s="46"/>
      <c r="ES495" s="46"/>
      <c r="ET495" s="46"/>
      <c r="EU495" s="46"/>
      <c r="EV495" s="46"/>
      <c r="EW495" s="46"/>
      <c r="EX495" s="46"/>
      <c r="EY495" s="46"/>
      <c r="EZ495" s="46"/>
      <c r="FA495" s="46"/>
      <c r="FB495" s="46"/>
      <c r="FC495" s="46"/>
      <c r="FD495" s="46"/>
      <c r="FE495" s="46"/>
      <c r="FF495" s="46"/>
      <c r="FG495" s="46"/>
      <c r="FH495" s="46"/>
      <c r="FI495" s="46"/>
      <c r="FJ495" s="46"/>
      <c r="FK495" s="46"/>
      <c r="FL495" s="46"/>
      <c r="FM495" s="46"/>
      <c r="FN495" s="46"/>
      <c r="FO495" s="46"/>
      <c r="FP495" s="46"/>
      <c r="FQ495" s="46"/>
      <c r="FR495" s="46"/>
      <c r="FS495" s="46"/>
      <c r="FT495" s="46"/>
      <c r="FU495" s="46"/>
      <c r="FV495" s="46"/>
      <c r="FW495" s="46"/>
      <c r="FX495" s="46"/>
      <c r="FY495" s="46"/>
      <c r="FZ495" s="46"/>
      <c r="GA495" s="46"/>
      <c r="GB495" s="46"/>
      <c r="GC495" s="46"/>
      <c r="GD495" s="46"/>
      <c r="GE495" s="46"/>
      <c r="GF495" s="46"/>
      <c r="GG495" s="46"/>
      <c r="GH495" s="46"/>
      <c r="GI495" s="46"/>
      <c r="GJ495" s="46"/>
      <c r="GK495" s="46"/>
      <c r="GL495" s="46"/>
      <c r="GM495" s="46"/>
      <c r="GN495" s="46"/>
      <c r="GO495" s="46"/>
      <c r="GP495" s="46"/>
      <c r="GQ495" s="46"/>
      <c r="GR495" s="46"/>
      <c r="GS495" s="46"/>
      <c r="GT495" s="46"/>
      <c r="GU495" s="46"/>
      <c r="GV495" s="46"/>
      <c r="GW495" s="46"/>
      <c r="GX495" s="46"/>
      <c r="GY495" s="46"/>
      <c r="GZ495" s="46"/>
      <c r="HA495" s="46"/>
      <c r="HB495" s="46"/>
      <c r="HC495" s="46"/>
      <c r="HD495" s="46"/>
      <c r="HE495" s="46"/>
      <c r="HF495" s="46"/>
      <c r="HG495" s="46"/>
      <c r="HH495" s="46"/>
      <c r="HI495" s="46"/>
      <c r="HJ495" s="46"/>
      <c r="HK495" s="46"/>
      <c r="HL495" s="46"/>
    </row>
    <row r="496" spans="1:220" s="119" customFormat="1" ht="28.5" customHeight="1" x14ac:dyDescent="0.45">
      <c r="A496" s="19"/>
      <c r="B496" s="21"/>
      <c r="C496" s="120"/>
      <c r="D496" s="19"/>
      <c r="E496" s="19"/>
      <c r="F496" s="19"/>
      <c r="G496" s="19"/>
      <c r="H496" s="19"/>
      <c r="I496" s="19"/>
      <c r="J496" s="68"/>
      <c r="K496" s="19"/>
      <c r="L496" s="19"/>
      <c r="N496" s="45"/>
      <c r="O496" s="46"/>
      <c r="P496" s="46"/>
      <c r="Q496" s="46"/>
      <c r="R496" s="46"/>
      <c r="S496" s="46"/>
      <c r="T496" s="46"/>
      <c r="U496" s="46"/>
      <c r="V496" s="46"/>
      <c r="W496" s="46"/>
      <c r="X496" s="46"/>
      <c r="Y496" s="46"/>
      <c r="Z496" s="46"/>
      <c r="AA496" s="46"/>
      <c r="AB496" s="46"/>
      <c r="AC496" s="46"/>
      <c r="AD496" s="46"/>
      <c r="AE496" s="46"/>
      <c r="AF496" s="46"/>
      <c r="AG496" s="46"/>
      <c r="AH496" s="46"/>
      <c r="AI496" s="46"/>
      <c r="AJ496" s="46"/>
      <c r="AK496" s="46"/>
      <c r="AL496" s="46"/>
      <c r="AM496" s="46"/>
      <c r="AN496" s="46"/>
      <c r="AO496" s="46"/>
      <c r="AP496" s="46"/>
      <c r="AQ496" s="46"/>
      <c r="AR496" s="46"/>
      <c r="AS496" s="46"/>
      <c r="AT496" s="46"/>
      <c r="AU496" s="46"/>
      <c r="AV496" s="46"/>
      <c r="AW496" s="46"/>
      <c r="AX496" s="46"/>
      <c r="AY496" s="46"/>
      <c r="AZ496" s="46"/>
      <c r="BA496" s="46"/>
      <c r="BB496" s="46"/>
      <c r="BC496" s="46"/>
      <c r="BD496" s="46"/>
      <c r="BE496" s="46"/>
      <c r="BF496" s="46"/>
      <c r="BG496" s="46"/>
      <c r="BH496" s="46"/>
      <c r="BI496" s="46"/>
      <c r="BJ496" s="46"/>
      <c r="BK496" s="46"/>
      <c r="BL496" s="46"/>
      <c r="BM496" s="46"/>
      <c r="BN496" s="46"/>
      <c r="BO496" s="46"/>
      <c r="BP496" s="46"/>
      <c r="BQ496" s="46"/>
      <c r="BR496" s="46"/>
      <c r="BS496" s="46"/>
      <c r="BT496" s="46"/>
      <c r="BU496" s="46"/>
      <c r="BV496" s="46"/>
      <c r="BW496" s="46"/>
      <c r="BX496" s="46"/>
      <c r="BY496" s="46"/>
      <c r="BZ496" s="46"/>
      <c r="CA496" s="46"/>
      <c r="CB496" s="46"/>
      <c r="CC496" s="46"/>
      <c r="CD496" s="46"/>
      <c r="CE496" s="46"/>
      <c r="CF496" s="46"/>
      <c r="CG496" s="46"/>
      <c r="CH496" s="46"/>
      <c r="CI496" s="46"/>
      <c r="CJ496" s="46"/>
      <c r="CK496" s="46"/>
      <c r="CL496" s="46"/>
      <c r="CM496" s="46"/>
      <c r="CN496" s="46"/>
      <c r="CO496" s="46"/>
      <c r="CP496" s="46"/>
      <c r="CQ496" s="46"/>
      <c r="CR496" s="46"/>
      <c r="CS496" s="46"/>
      <c r="CT496" s="46"/>
      <c r="CU496" s="46"/>
      <c r="CV496" s="46"/>
      <c r="CW496" s="46"/>
      <c r="CX496" s="46"/>
      <c r="CY496" s="46"/>
      <c r="CZ496" s="46"/>
      <c r="DA496" s="46"/>
      <c r="DB496" s="46"/>
      <c r="DC496" s="46"/>
      <c r="DD496" s="46"/>
      <c r="DE496" s="46"/>
      <c r="DF496" s="46"/>
      <c r="DG496" s="46"/>
      <c r="DH496" s="46"/>
      <c r="DI496" s="46"/>
      <c r="DJ496" s="46"/>
      <c r="DK496" s="46"/>
      <c r="DL496" s="46"/>
      <c r="DM496" s="46"/>
      <c r="DN496" s="46"/>
      <c r="DO496" s="46"/>
      <c r="DP496" s="46"/>
      <c r="DQ496" s="46"/>
      <c r="DR496" s="46"/>
      <c r="DS496" s="46"/>
      <c r="DT496" s="46"/>
      <c r="DU496" s="46"/>
      <c r="DV496" s="46"/>
      <c r="DW496" s="46"/>
      <c r="DX496" s="46"/>
      <c r="DY496" s="46"/>
      <c r="DZ496" s="46"/>
      <c r="EA496" s="46"/>
      <c r="EB496" s="46"/>
      <c r="EC496" s="46"/>
      <c r="ED496" s="46"/>
      <c r="EE496" s="46"/>
      <c r="EF496" s="46"/>
      <c r="EG496" s="46"/>
      <c r="EH496" s="46"/>
      <c r="EI496" s="46"/>
      <c r="EJ496" s="46"/>
      <c r="EK496" s="46"/>
      <c r="EL496" s="46"/>
      <c r="EM496" s="46"/>
      <c r="EN496" s="46"/>
      <c r="EO496" s="46"/>
      <c r="EP496" s="46"/>
      <c r="EQ496" s="46"/>
      <c r="ER496" s="46"/>
      <c r="ES496" s="46"/>
      <c r="ET496" s="46"/>
      <c r="EU496" s="46"/>
      <c r="EV496" s="46"/>
      <c r="EW496" s="46"/>
      <c r="EX496" s="46"/>
      <c r="EY496" s="46"/>
      <c r="EZ496" s="46"/>
      <c r="FA496" s="46"/>
      <c r="FB496" s="46"/>
      <c r="FC496" s="46"/>
      <c r="FD496" s="46"/>
      <c r="FE496" s="46"/>
      <c r="FF496" s="46"/>
      <c r="FG496" s="46"/>
      <c r="FH496" s="46"/>
      <c r="FI496" s="46"/>
      <c r="FJ496" s="46"/>
      <c r="FK496" s="46"/>
      <c r="FL496" s="46"/>
      <c r="FM496" s="46"/>
      <c r="FN496" s="46"/>
      <c r="FO496" s="46"/>
      <c r="FP496" s="46"/>
      <c r="FQ496" s="46"/>
      <c r="FR496" s="46"/>
      <c r="FS496" s="46"/>
      <c r="FT496" s="46"/>
      <c r="FU496" s="46"/>
      <c r="FV496" s="46"/>
      <c r="FW496" s="46"/>
      <c r="FX496" s="46"/>
      <c r="FY496" s="46"/>
      <c r="FZ496" s="46"/>
      <c r="GA496" s="46"/>
      <c r="GB496" s="46"/>
      <c r="GC496" s="46"/>
      <c r="GD496" s="46"/>
      <c r="GE496" s="46"/>
      <c r="GF496" s="46"/>
      <c r="GG496" s="46"/>
      <c r="GH496" s="46"/>
      <c r="GI496" s="46"/>
      <c r="GJ496" s="46"/>
      <c r="GK496" s="46"/>
      <c r="GL496" s="46"/>
      <c r="GM496" s="46"/>
      <c r="GN496" s="46"/>
      <c r="GO496" s="46"/>
      <c r="GP496" s="46"/>
      <c r="GQ496" s="46"/>
      <c r="GR496" s="46"/>
      <c r="GS496" s="46"/>
      <c r="GT496" s="46"/>
      <c r="GU496" s="46"/>
      <c r="GV496" s="46"/>
      <c r="GW496" s="46"/>
      <c r="GX496" s="46"/>
      <c r="GY496" s="46"/>
      <c r="GZ496" s="46"/>
      <c r="HA496" s="46"/>
      <c r="HB496" s="46"/>
      <c r="HC496" s="46"/>
      <c r="HD496" s="46"/>
      <c r="HE496" s="46"/>
      <c r="HF496" s="46"/>
      <c r="HG496" s="46"/>
      <c r="HH496" s="46"/>
      <c r="HI496" s="46"/>
      <c r="HJ496" s="46"/>
      <c r="HK496" s="46"/>
      <c r="HL496" s="46"/>
    </row>
    <row r="497" spans="1:220" s="119" customFormat="1" ht="28.5" customHeight="1" x14ac:dyDescent="0.45">
      <c r="A497" s="19"/>
      <c r="B497" s="21"/>
      <c r="C497" s="120"/>
      <c r="D497" s="19"/>
      <c r="E497" s="19"/>
      <c r="F497" s="19"/>
      <c r="G497" s="19"/>
      <c r="H497" s="19"/>
      <c r="I497" s="19"/>
      <c r="J497" s="68"/>
      <c r="K497" s="19"/>
      <c r="L497" s="19"/>
      <c r="N497" s="45"/>
      <c r="O497" s="46"/>
      <c r="P497" s="46"/>
      <c r="Q497" s="46"/>
      <c r="R497" s="46"/>
      <c r="S497" s="46"/>
      <c r="T497" s="46"/>
      <c r="U497" s="46"/>
      <c r="V497" s="46"/>
      <c r="W497" s="46"/>
      <c r="X497" s="46"/>
      <c r="Y497" s="46"/>
      <c r="Z497" s="46"/>
      <c r="AA497" s="46"/>
      <c r="AB497" s="46"/>
      <c r="AC497" s="46"/>
      <c r="AD497" s="46"/>
      <c r="AE497" s="46"/>
      <c r="AF497" s="46"/>
      <c r="AG497" s="46"/>
      <c r="AH497" s="46"/>
      <c r="AI497" s="46"/>
      <c r="AJ497" s="46"/>
      <c r="AK497" s="46"/>
      <c r="AL497" s="46"/>
      <c r="AM497" s="46"/>
      <c r="AN497" s="46"/>
      <c r="AO497" s="46"/>
      <c r="AP497" s="46"/>
      <c r="AQ497" s="46"/>
      <c r="AR497" s="46"/>
      <c r="AS497" s="46"/>
      <c r="AT497" s="46"/>
      <c r="AU497" s="46"/>
      <c r="AV497" s="46"/>
      <c r="AW497" s="46"/>
      <c r="AX497" s="46"/>
      <c r="AY497" s="46"/>
      <c r="AZ497" s="46"/>
      <c r="BA497" s="46"/>
      <c r="BB497" s="46"/>
      <c r="BC497" s="46"/>
      <c r="BD497" s="46"/>
      <c r="BE497" s="46"/>
      <c r="BF497" s="46"/>
      <c r="BG497" s="46"/>
      <c r="BH497" s="46"/>
      <c r="BI497" s="46"/>
      <c r="BJ497" s="46"/>
      <c r="BK497" s="46"/>
      <c r="BL497" s="46"/>
      <c r="BM497" s="46"/>
      <c r="BN497" s="46"/>
      <c r="BO497" s="46"/>
      <c r="BP497" s="46"/>
      <c r="BQ497" s="46"/>
      <c r="BR497" s="46"/>
      <c r="BS497" s="46"/>
      <c r="BT497" s="46"/>
      <c r="BU497" s="46"/>
      <c r="BV497" s="46"/>
      <c r="BW497" s="46"/>
      <c r="BX497" s="46"/>
      <c r="BY497" s="46"/>
      <c r="BZ497" s="46"/>
      <c r="CA497" s="46"/>
      <c r="CB497" s="46"/>
      <c r="CC497" s="46"/>
      <c r="CD497" s="46"/>
      <c r="CE497" s="46"/>
      <c r="CF497" s="46"/>
      <c r="CG497" s="46"/>
      <c r="CH497" s="46"/>
      <c r="CI497" s="46"/>
      <c r="CJ497" s="46"/>
      <c r="CK497" s="46"/>
      <c r="CL497" s="46"/>
      <c r="CM497" s="46"/>
      <c r="CN497" s="46"/>
      <c r="CO497" s="46"/>
      <c r="CP497" s="46"/>
      <c r="CQ497" s="46"/>
      <c r="CR497" s="46"/>
      <c r="CS497" s="46"/>
      <c r="CT497" s="46"/>
      <c r="CU497" s="46"/>
      <c r="CV497" s="46"/>
      <c r="CW497" s="46"/>
      <c r="CX497" s="46"/>
      <c r="CY497" s="46"/>
      <c r="CZ497" s="46"/>
      <c r="DA497" s="46"/>
      <c r="DB497" s="46"/>
      <c r="DC497" s="46"/>
      <c r="DD497" s="46"/>
      <c r="DE497" s="46"/>
      <c r="DF497" s="46"/>
      <c r="DG497" s="46"/>
      <c r="DH497" s="46"/>
      <c r="DI497" s="46"/>
      <c r="DJ497" s="46"/>
      <c r="DK497" s="46"/>
      <c r="DL497" s="46"/>
      <c r="DM497" s="46"/>
      <c r="DN497" s="46"/>
      <c r="DO497" s="46"/>
      <c r="DP497" s="46"/>
      <c r="DQ497" s="46"/>
      <c r="DR497" s="46"/>
      <c r="DS497" s="46"/>
      <c r="DT497" s="46"/>
      <c r="DU497" s="46"/>
      <c r="DV497" s="46"/>
      <c r="DW497" s="46"/>
      <c r="DX497" s="46"/>
      <c r="DY497" s="46"/>
      <c r="DZ497" s="46"/>
      <c r="EA497" s="46"/>
      <c r="EB497" s="46"/>
      <c r="EC497" s="46"/>
      <c r="ED497" s="46"/>
      <c r="EE497" s="46"/>
      <c r="EF497" s="46"/>
      <c r="EG497" s="46"/>
      <c r="EH497" s="46"/>
      <c r="EI497" s="46"/>
      <c r="EJ497" s="46"/>
      <c r="EK497" s="46"/>
      <c r="EL497" s="46"/>
      <c r="EM497" s="46"/>
      <c r="EN497" s="46"/>
      <c r="EO497" s="46"/>
      <c r="EP497" s="46"/>
      <c r="EQ497" s="46"/>
      <c r="ER497" s="46"/>
      <c r="ES497" s="46"/>
      <c r="ET497" s="46"/>
      <c r="EU497" s="46"/>
      <c r="EV497" s="46"/>
      <c r="EW497" s="46"/>
      <c r="EX497" s="46"/>
      <c r="EY497" s="46"/>
      <c r="EZ497" s="46"/>
      <c r="FA497" s="46"/>
      <c r="FB497" s="46"/>
      <c r="FC497" s="46"/>
      <c r="FD497" s="46"/>
      <c r="FE497" s="46"/>
      <c r="FF497" s="46"/>
      <c r="FG497" s="46"/>
      <c r="FH497" s="46"/>
      <c r="FI497" s="46"/>
      <c r="FJ497" s="46"/>
      <c r="FK497" s="46"/>
      <c r="FL497" s="46"/>
      <c r="FM497" s="46"/>
      <c r="FN497" s="46"/>
      <c r="FO497" s="46"/>
      <c r="FP497" s="46"/>
      <c r="FQ497" s="46"/>
      <c r="FR497" s="46"/>
      <c r="FS497" s="46"/>
      <c r="FT497" s="46"/>
      <c r="FU497" s="46"/>
      <c r="FV497" s="46"/>
      <c r="FW497" s="46"/>
      <c r="FX497" s="46"/>
      <c r="FY497" s="46"/>
      <c r="FZ497" s="46"/>
      <c r="GA497" s="46"/>
      <c r="GB497" s="46"/>
      <c r="GC497" s="46"/>
      <c r="GD497" s="46"/>
      <c r="GE497" s="46"/>
      <c r="GF497" s="46"/>
      <c r="GG497" s="46"/>
      <c r="GH497" s="46"/>
      <c r="GI497" s="46"/>
      <c r="GJ497" s="46"/>
      <c r="GK497" s="46"/>
      <c r="GL497" s="46"/>
      <c r="GM497" s="46"/>
      <c r="GN497" s="46"/>
      <c r="GO497" s="46"/>
      <c r="GP497" s="46"/>
      <c r="GQ497" s="46"/>
      <c r="GR497" s="46"/>
      <c r="GS497" s="46"/>
      <c r="GT497" s="46"/>
      <c r="GU497" s="46"/>
      <c r="GV497" s="46"/>
      <c r="GW497" s="46"/>
      <c r="GX497" s="46"/>
      <c r="GY497" s="46"/>
      <c r="GZ497" s="46"/>
      <c r="HA497" s="46"/>
      <c r="HB497" s="46"/>
      <c r="HC497" s="46"/>
      <c r="HD497" s="46"/>
      <c r="HE497" s="46"/>
      <c r="HF497" s="46"/>
      <c r="HG497" s="46"/>
      <c r="HH497" s="46"/>
      <c r="HI497" s="46"/>
      <c r="HJ497" s="46"/>
      <c r="HK497" s="46"/>
      <c r="HL497" s="46"/>
    </row>
    <row r="498" spans="1:220" s="119" customFormat="1" ht="28.5" customHeight="1" x14ac:dyDescent="0.45">
      <c r="A498" s="19"/>
      <c r="B498" s="21"/>
      <c r="C498" s="120"/>
      <c r="D498" s="19"/>
      <c r="E498" s="19"/>
      <c r="F498" s="19"/>
      <c r="G498" s="19"/>
      <c r="H498" s="19"/>
      <c r="I498" s="19"/>
      <c r="J498" s="68"/>
      <c r="K498" s="19"/>
      <c r="L498" s="19"/>
      <c r="N498" s="45"/>
      <c r="O498" s="46"/>
      <c r="P498" s="46"/>
      <c r="Q498" s="46"/>
      <c r="R498" s="46"/>
      <c r="S498" s="46"/>
      <c r="T498" s="46"/>
      <c r="U498" s="46"/>
      <c r="V498" s="46"/>
      <c r="W498" s="46"/>
      <c r="X498" s="46"/>
      <c r="Y498" s="46"/>
      <c r="Z498" s="46"/>
      <c r="AA498" s="46"/>
      <c r="AB498" s="46"/>
      <c r="AC498" s="46"/>
      <c r="AD498" s="46"/>
      <c r="AE498" s="46"/>
      <c r="AF498" s="46"/>
      <c r="AG498" s="46"/>
      <c r="AH498" s="46"/>
      <c r="AI498" s="46"/>
      <c r="AJ498" s="46"/>
      <c r="AK498" s="46"/>
      <c r="AL498" s="46"/>
      <c r="AM498" s="46"/>
      <c r="AN498" s="46"/>
      <c r="AO498" s="46"/>
      <c r="AP498" s="46"/>
      <c r="AQ498" s="46"/>
      <c r="AR498" s="46"/>
      <c r="AS498" s="46"/>
      <c r="AT498" s="46"/>
      <c r="AU498" s="46"/>
      <c r="AV498" s="46"/>
      <c r="AW498" s="46"/>
      <c r="AX498" s="46"/>
      <c r="AY498" s="46"/>
      <c r="AZ498" s="46"/>
      <c r="BA498" s="46"/>
      <c r="BB498" s="46"/>
      <c r="BC498" s="46"/>
      <c r="BD498" s="46"/>
      <c r="BE498" s="46"/>
      <c r="BF498" s="46"/>
      <c r="BG498" s="46"/>
      <c r="BH498" s="46"/>
      <c r="BI498" s="46"/>
      <c r="BJ498" s="46"/>
      <c r="BK498" s="46"/>
      <c r="BL498" s="46"/>
      <c r="BM498" s="46"/>
      <c r="BN498" s="46"/>
      <c r="BO498" s="46"/>
      <c r="BP498" s="46"/>
      <c r="BQ498" s="46"/>
      <c r="BR498" s="46"/>
      <c r="BS498" s="46"/>
      <c r="BT498" s="46"/>
      <c r="BU498" s="46"/>
      <c r="BV498" s="46"/>
      <c r="BW498" s="46"/>
      <c r="BX498" s="46"/>
      <c r="BY498" s="46"/>
      <c r="BZ498" s="46"/>
      <c r="CA498" s="46"/>
      <c r="CB498" s="46"/>
      <c r="CC498" s="46"/>
      <c r="CD498" s="46"/>
      <c r="CE498" s="46"/>
      <c r="CF498" s="46"/>
      <c r="CG498" s="46"/>
      <c r="CH498" s="46"/>
      <c r="CI498" s="46"/>
      <c r="CJ498" s="46"/>
      <c r="CK498" s="46"/>
      <c r="CL498" s="46"/>
      <c r="CM498" s="46"/>
      <c r="CN498" s="46"/>
      <c r="CO498" s="46"/>
      <c r="CP498" s="46"/>
      <c r="CQ498" s="46"/>
      <c r="CR498" s="46"/>
      <c r="CS498" s="46"/>
      <c r="CT498" s="46"/>
      <c r="CU498" s="46"/>
      <c r="CV498" s="46"/>
      <c r="CW498" s="46"/>
      <c r="CX498" s="46"/>
      <c r="CY498" s="46"/>
      <c r="CZ498" s="46"/>
      <c r="DA498" s="46"/>
      <c r="DB498" s="46"/>
      <c r="DC498" s="46"/>
      <c r="DD498" s="46"/>
      <c r="DE498" s="46"/>
      <c r="DF498" s="46"/>
      <c r="DG498" s="46"/>
      <c r="DH498" s="46"/>
      <c r="DI498" s="46"/>
      <c r="DJ498" s="46"/>
      <c r="DK498" s="46"/>
      <c r="DL498" s="46"/>
      <c r="DM498" s="46"/>
      <c r="DN498" s="46"/>
      <c r="DO498" s="46"/>
      <c r="DP498" s="46"/>
      <c r="DQ498" s="46"/>
      <c r="DR498" s="46"/>
      <c r="DS498" s="46"/>
      <c r="DT498" s="46"/>
      <c r="DU498" s="46"/>
      <c r="DV498" s="46"/>
      <c r="DW498" s="46"/>
      <c r="DX498" s="46"/>
      <c r="DY498" s="46"/>
      <c r="DZ498" s="46"/>
      <c r="EA498" s="46"/>
      <c r="EB498" s="46"/>
      <c r="EC498" s="46"/>
      <c r="ED498" s="46"/>
      <c r="EE498" s="46"/>
      <c r="EF498" s="46"/>
      <c r="EG498" s="46"/>
      <c r="EH498" s="46"/>
      <c r="EI498" s="46"/>
      <c r="EJ498" s="46"/>
      <c r="EK498" s="46"/>
      <c r="EL498" s="46"/>
      <c r="EM498" s="46"/>
      <c r="EN498" s="46"/>
      <c r="EO498" s="46"/>
      <c r="EP498" s="46"/>
      <c r="EQ498" s="46"/>
      <c r="ER498" s="46"/>
      <c r="ES498" s="46"/>
      <c r="ET498" s="46"/>
      <c r="EU498" s="46"/>
      <c r="EV498" s="46"/>
      <c r="EW498" s="46"/>
      <c r="EX498" s="46"/>
      <c r="EY498" s="46"/>
      <c r="EZ498" s="46"/>
      <c r="FA498" s="46"/>
      <c r="FB498" s="46"/>
      <c r="FC498" s="46"/>
      <c r="FD498" s="46"/>
      <c r="FE498" s="46"/>
      <c r="FF498" s="46"/>
      <c r="FG498" s="46"/>
      <c r="FH498" s="46"/>
      <c r="FI498" s="46"/>
      <c r="FJ498" s="46"/>
      <c r="FK498" s="46"/>
      <c r="FL498" s="46"/>
      <c r="FM498" s="46"/>
      <c r="FN498" s="46"/>
      <c r="FO498" s="46"/>
      <c r="FP498" s="46"/>
      <c r="FQ498" s="46"/>
      <c r="FR498" s="46"/>
      <c r="FS498" s="46"/>
      <c r="FT498" s="46"/>
      <c r="FU498" s="46"/>
      <c r="FV498" s="46"/>
      <c r="FW498" s="46"/>
      <c r="FX498" s="46"/>
      <c r="FY498" s="46"/>
      <c r="FZ498" s="46"/>
      <c r="GA498" s="46"/>
      <c r="GB498" s="46"/>
      <c r="GC498" s="46"/>
      <c r="GD498" s="46"/>
      <c r="GE498" s="46"/>
      <c r="GF498" s="46"/>
      <c r="GG498" s="46"/>
      <c r="GH498" s="46"/>
      <c r="GI498" s="46"/>
      <c r="GJ498" s="46"/>
      <c r="GK498" s="46"/>
      <c r="GL498" s="46"/>
      <c r="GM498" s="46"/>
      <c r="GN498" s="46"/>
      <c r="GO498" s="46"/>
      <c r="GP498" s="46"/>
      <c r="GQ498" s="46"/>
      <c r="GR498" s="46"/>
      <c r="GS498" s="46"/>
      <c r="GT498" s="46"/>
      <c r="GU498" s="46"/>
      <c r="GV498" s="46"/>
      <c r="GW498" s="46"/>
      <c r="GX498" s="46"/>
      <c r="GY498" s="46"/>
      <c r="GZ498" s="46"/>
      <c r="HA498" s="46"/>
      <c r="HB498" s="46"/>
      <c r="HC498" s="46"/>
      <c r="HD498" s="46"/>
      <c r="HE498" s="46"/>
      <c r="HF498" s="46"/>
      <c r="HG498" s="46"/>
      <c r="HH498" s="46"/>
      <c r="HI498" s="46"/>
      <c r="HJ498" s="46"/>
      <c r="HK498" s="46"/>
      <c r="HL498" s="46"/>
    </row>
    <row r="499" spans="1:220" s="119" customFormat="1" ht="28.5" customHeight="1" x14ac:dyDescent="0.45">
      <c r="A499" s="19"/>
      <c r="B499" s="21"/>
      <c r="C499" s="120"/>
      <c r="D499" s="19"/>
      <c r="E499" s="19"/>
      <c r="F499" s="19"/>
      <c r="G499" s="19"/>
      <c r="H499" s="19"/>
      <c r="I499" s="19"/>
      <c r="J499" s="68"/>
      <c r="K499" s="19"/>
      <c r="L499" s="19"/>
      <c r="N499" s="45"/>
      <c r="O499" s="46"/>
      <c r="P499" s="46"/>
      <c r="Q499" s="46"/>
      <c r="R499" s="46"/>
      <c r="S499" s="46"/>
      <c r="T499" s="46"/>
      <c r="U499" s="46"/>
      <c r="V499" s="46"/>
      <c r="W499" s="46"/>
      <c r="X499" s="46"/>
      <c r="Y499" s="46"/>
      <c r="Z499" s="46"/>
      <c r="AA499" s="46"/>
      <c r="AB499" s="46"/>
      <c r="AC499" s="46"/>
      <c r="AD499" s="46"/>
      <c r="AE499" s="46"/>
      <c r="AF499" s="46"/>
      <c r="AG499" s="46"/>
      <c r="AH499" s="46"/>
      <c r="AI499" s="46"/>
      <c r="AJ499" s="46"/>
      <c r="AK499" s="46"/>
      <c r="AL499" s="46"/>
      <c r="AM499" s="46"/>
      <c r="AN499" s="46"/>
      <c r="AO499" s="46"/>
      <c r="AP499" s="46"/>
      <c r="AQ499" s="46"/>
      <c r="AR499" s="46"/>
      <c r="AS499" s="46"/>
      <c r="AT499" s="46"/>
      <c r="AU499" s="46"/>
      <c r="AV499" s="46"/>
      <c r="AW499" s="46"/>
      <c r="AX499" s="46"/>
      <c r="AY499" s="46"/>
      <c r="AZ499" s="46"/>
      <c r="BA499" s="46"/>
      <c r="BB499" s="46"/>
      <c r="BC499" s="46"/>
      <c r="BD499" s="46"/>
      <c r="BE499" s="46"/>
      <c r="BF499" s="46"/>
      <c r="BG499" s="46"/>
      <c r="BH499" s="46"/>
      <c r="BI499" s="46"/>
      <c r="BJ499" s="46"/>
      <c r="BK499" s="46"/>
      <c r="BL499" s="46"/>
      <c r="BM499" s="46"/>
      <c r="BN499" s="46"/>
      <c r="BO499" s="46"/>
      <c r="BP499" s="46"/>
      <c r="BQ499" s="46"/>
      <c r="BR499" s="46"/>
      <c r="BS499" s="46"/>
      <c r="BT499" s="46"/>
      <c r="BU499" s="46"/>
      <c r="BV499" s="46"/>
      <c r="BW499" s="46"/>
      <c r="BX499" s="46"/>
      <c r="BY499" s="46"/>
      <c r="BZ499" s="46"/>
      <c r="CA499" s="46"/>
      <c r="CB499" s="46"/>
      <c r="CC499" s="46"/>
      <c r="CD499" s="46"/>
      <c r="CE499" s="46"/>
      <c r="CF499" s="46"/>
      <c r="CG499" s="46"/>
      <c r="CH499" s="46"/>
      <c r="CI499" s="46"/>
      <c r="CJ499" s="46"/>
      <c r="CK499" s="46"/>
      <c r="CL499" s="46"/>
      <c r="CM499" s="46"/>
      <c r="CN499" s="46"/>
      <c r="CO499" s="46"/>
      <c r="CP499" s="46"/>
      <c r="CQ499" s="46"/>
      <c r="CR499" s="46"/>
      <c r="CS499" s="46"/>
      <c r="CT499" s="46"/>
      <c r="CU499" s="46"/>
      <c r="CV499" s="46"/>
      <c r="CW499" s="46"/>
      <c r="CX499" s="46"/>
      <c r="CY499" s="46"/>
      <c r="CZ499" s="46"/>
      <c r="DA499" s="46"/>
      <c r="DB499" s="46"/>
      <c r="DC499" s="46"/>
      <c r="DD499" s="46"/>
      <c r="DE499" s="46"/>
      <c r="DF499" s="46"/>
      <c r="DG499" s="46"/>
      <c r="DH499" s="46"/>
      <c r="DI499" s="46"/>
      <c r="DJ499" s="46"/>
      <c r="DK499" s="46"/>
      <c r="DL499" s="46"/>
      <c r="DM499" s="46"/>
      <c r="DN499" s="46"/>
      <c r="DO499" s="46"/>
      <c r="DP499" s="46"/>
      <c r="DQ499" s="46"/>
      <c r="DR499" s="46"/>
      <c r="DS499" s="46"/>
      <c r="DT499" s="46"/>
      <c r="DU499" s="46"/>
      <c r="DV499" s="46"/>
      <c r="DW499" s="46"/>
      <c r="DX499" s="46"/>
      <c r="DY499" s="46"/>
      <c r="DZ499" s="46"/>
      <c r="EA499" s="46"/>
      <c r="EB499" s="46"/>
      <c r="EC499" s="46"/>
      <c r="ED499" s="46"/>
      <c r="EE499" s="46"/>
      <c r="EF499" s="46"/>
      <c r="EG499" s="46"/>
      <c r="EH499" s="46"/>
      <c r="EI499" s="46"/>
      <c r="EJ499" s="46"/>
      <c r="EK499" s="46"/>
      <c r="EL499" s="46"/>
      <c r="EM499" s="46"/>
      <c r="EN499" s="46"/>
      <c r="EO499" s="46"/>
      <c r="EP499" s="46"/>
      <c r="EQ499" s="46"/>
      <c r="ER499" s="46"/>
      <c r="ES499" s="46"/>
      <c r="ET499" s="46"/>
      <c r="EU499" s="46"/>
      <c r="EV499" s="46"/>
      <c r="EW499" s="46"/>
      <c r="EX499" s="46"/>
      <c r="EY499" s="46"/>
      <c r="EZ499" s="46"/>
      <c r="FA499" s="46"/>
      <c r="FB499" s="46"/>
      <c r="FC499" s="46"/>
      <c r="FD499" s="46"/>
      <c r="FE499" s="46"/>
      <c r="FF499" s="46"/>
      <c r="FG499" s="46"/>
      <c r="FH499" s="46"/>
      <c r="FI499" s="46"/>
      <c r="FJ499" s="46"/>
      <c r="FK499" s="46"/>
      <c r="FL499" s="46"/>
      <c r="FM499" s="46"/>
      <c r="FN499" s="46"/>
      <c r="FO499" s="46"/>
      <c r="FP499" s="46"/>
      <c r="FQ499" s="46"/>
      <c r="FR499" s="46"/>
      <c r="FS499" s="46"/>
      <c r="FT499" s="46"/>
      <c r="FU499" s="46"/>
      <c r="FV499" s="46"/>
      <c r="FW499" s="46"/>
      <c r="FX499" s="46"/>
      <c r="FY499" s="46"/>
      <c r="FZ499" s="46"/>
      <c r="GA499" s="46"/>
      <c r="GB499" s="46"/>
      <c r="GC499" s="46"/>
      <c r="GD499" s="46"/>
      <c r="GE499" s="46"/>
      <c r="GF499" s="46"/>
      <c r="GG499" s="46"/>
      <c r="GH499" s="46"/>
      <c r="GI499" s="46"/>
      <c r="GJ499" s="46"/>
      <c r="GK499" s="46"/>
      <c r="GL499" s="46"/>
      <c r="GM499" s="46"/>
      <c r="GN499" s="46"/>
      <c r="GO499" s="46"/>
      <c r="GP499" s="46"/>
      <c r="GQ499" s="46"/>
      <c r="GR499" s="46"/>
      <c r="GS499" s="46"/>
      <c r="GT499" s="46"/>
      <c r="GU499" s="46"/>
      <c r="GV499" s="46"/>
      <c r="GW499" s="46"/>
      <c r="GX499" s="46"/>
      <c r="GY499" s="46"/>
      <c r="GZ499" s="46"/>
      <c r="HA499" s="46"/>
      <c r="HB499" s="46"/>
      <c r="HC499" s="46"/>
      <c r="HD499" s="46"/>
      <c r="HE499" s="46"/>
      <c r="HF499" s="46"/>
      <c r="HG499" s="46"/>
      <c r="HH499" s="46"/>
      <c r="HI499" s="46"/>
      <c r="HJ499" s="46"/>
      <c r="HK499" s="46"/>
      <c r="HL499" s="46"/>
    </row>
    <row r="500" spans="1:220" s="119" customFormat="1" ht="28.5" customHeight="1" x14ac:dyDescent="0.45">
      <c r="A500" s="19"/>
      <c r="B500" s="21"/>
      <c r="C500" s="120"/>
      <c r="D500" s="19"/>
      <c r="E500" s="19"/>
      <c r="F500" s="19"/>
      <c r="G500" s="19"/>
      <c r="H500" s="19"/>
      <c r="I500" s="19"/>
      <c r="J500" s="68"/>
      <c r="K500" s="19"/>
      <c r="L500" s="19"/>
      <c r="N500" s="45"/>
      <c r="O500" s="46"/>
      <c r="P500" s="46"/>
      <c r="Q500" s="46"/>
      <c r="R500" s="46"/>
      <c r="S500" s="46"/>
      <c r="T500" s="46"/>
      <c r="U500" s="46"/>
      <c r="V500" s="46"/>
      <c r="W500" s="46"/>
      <c r="X500" s="46"/>
      <c r="Y500" s="46"/>
      <c r="Z500" s="46"/>
      <c r="AA500" s="46"/>
      <c r="AB500" s="46"/>
      <c r="AC500" s="46"/>
      <c r="AD500" s="46"/>
      <c r="AE500" s="46"/>
      <c r="AF500" s="46"/>
      <c r="AG500" s="46"/>
      <c r="AH500" s="46"/>
      <c r="AI500" s="46"/>
      <c r="AJ500" s="46"/>
      <c r="AK500" s="46"/>
      <c r="AL500" s="46"/>
      <c r="AM500" s="46"/>
      <c r="AN500" s="46"/>
      <c r="AO500" s="46"/>
      <c r="AP500" s="46"/>
      <c r="AQ500" s="46"/>
      <c r="AR500" s="46"/>
      <c r="AS500" s="46"/>
      <c r="AT500" s="46"/>
      <c r="AU500" s="46"/>
      <c r="AV500" s="46"/>
      <c r="AW500" s="46"/>
      <c r="AX500" s="46"/>
      <c r="AY500" s="46"/>
      <c r="AZ500" s="46"/>
      <c r="BA500" s="46"/>
      <c r="BB500" s="46"/>
      <c r="BC500" s="46"/>
      <c r="BD500" s="46"/>
      <c r="BE500" s="46"/>
      <c r="BF500" s="46"/>
      <c r="BG500" s="46"/>
      <c r="BH500" s="46"/>
      <c r="BI500" s="46"/>
      <c r="BJ500" s="46"/>
      <c r="BK500" s="46"/>
      <c r="BL500" s="46"/>
      <c r="BM500" s="46"/>
      <c r="BN500" s="46"/>
      <c r="BO500" s="46"/>
      <c r="BP500" s="46"/>
      <c r="BQ500" s="46"/>
      <c r="BR500" s="46"/>
      <c r="BS500" s="46"/>
      <c r="BT500" s="46"/>
      <c r="BU500" s="46"/>
      <c r="BV500" s="46"/>
      <c r="BW500" s="46"/>
      <c r="BX500" s="46"/>
      <c r="BY500" s="46"/>
      <c r="BZ500" s="46"/>
      <c r="CA500" s="46"/>
      <c r="CB500" s="46"/>
      <c r="CC500" s="46"/>
      <c r="CD500" s="46"/>
      <c r="CE500" s="46"/>
      <c r="CF500" s="46"/>
      <c r="CG500" s="46"/>
      <c r="CH500" s="46"/>
      <c r="CI500" s="46"/>
      <c r="CJ500" s="46"/>
      <c r="CK500" s="46"/>
      <c r="CL500" s="46"/>
      <c r="CM500" s="46"/>
      <c r="CN500" s="46"/>
      <c r="CO500" s="46"/>
      <c r="CP500" s="46"/>
      <c r="CQ500" s="46"/>
      <c r="CR500" s="46"/>
      <c r="CS500" s="46"/>
      <c r="CT500" s="46"/>
      <c r="CU500" s="46"/>
      <c r="CV500" s="46"/>
      <c r="CW500" s="46"/>
      <c r="CX500" s="46"/>
      <c r="CY500" s="46"/>
      <c r="CZ500" s="46"/>
      <c r="DA500" s="46"/>
      <c r="DB500" s="46"/>
      <c r="DC500" s="46"/>
      <c r="DD500" s="46"/>
      <c r="DE500" s="46"/>
      <c r="DF500" s="46"/>
      <c r="DG500" s="46"/>
      <c r="DH500" s="46"/>
      <c r="DI500" s="46"/>
      <c r="DJ500" s="46"/>
      <c r="DK500" s="46"/>
      <c r="DL500" s="46"/>
      <c r="DM500" s="46"/>
      <c r="DN500" s="46"/>
      <c r="DO500" s="46"/>
      <c r="DP500" s="46"/>
      <c r="DQ500" s="46"/>
      <c r="DR500" s="46"/>
      <c r="DS500" s="46"/>
      <c r="DT500" s="46"/>
      <c r="DU500" s="46"/>
      <c r="DV500" s="46"/>
      <c r="DW500" s="46"/>
      <c r="DX500" s="46"/>
      <c r="DY500" s="46"/>
      <c r="DZ500" s="46"/>
      <c r="EA500" s="46"/>
      <c r="EB500" s="46"/>
      <c r="EC500" s="46"/>
      <c r="ED500" s="46"/>
      <c r="EE500" s="46"/>
      <c r="EF500" s="46"/>
      <c r="EG500" s="46"/>
      <c r="EH500" s="46"/>
      <c r="EI500" s="46"/>
      <c r="EJ500" s="46"/>
      <c r="EK500" s="46"/>
      <c r="EL500" s="46"/>
      <c r="EM500" s="46"/>
      <c r="EN500" s="46"/>
      <c r="EO500" s="46"/>
      <c r="EP500" s="46"/>
      <c r="EQ500" s="46"/>
      <c r="ER500" s="46"/>
      <c r="ES500" s="46"/>
      <c r="ET500" s="46"/>
      <c r="EU500" s="46"/>
      <c r="EV500" s="46"/>
      <c r="EW500" s="46"/>
      <c r="EX500" s="46"/>
      <c r="EY500" s="46"/>
      <c r="EZ500" s="46"/>
      <c r="FA500" s="46"/>
      <c r="FB500" s="46"/>
      <c r="FC500" s="46"/>
      <c r="FD500" s="46"/>
      <c r="FE500" s="46"/>
      <c r="FF500" s="46"/>
      <c r="FG500" s="46"/>
      <c r="FH500" s="46"/>
      <c r="FI500" s="46"/>
      <c r="FJ500" s="46"/>
      <c r="FK500" s="46"/>
      <c r="FL500" s="46"/>
      <c r="FM500" s="46"/>
      <c r="FN500" s="46"/>
      <c r="FO500" s="46"/>
      <c r="FP500" s="46"/>
      <c r="FQ500" s="46"/>
      <c r="FR500" s="46"/>
      <c r="FS500" s="46"/>
      <c r="FT500" s="46"/>
      <c r="FU500" s="46"/>
      <c r="FV500" s="46"/>
      <c r="FW500" s="46"/>
      <c r="FX500" s="46"/>
      <c r="FY500" s="46"/>
      <c r="FZ500" s="46"/>
      <c r="GA500" s="46"/>
      <c r="GB500" s="46"/>
      <c r="GC500" s="46"/>
      <c r="GD500" s="46"/>
      <c r="GE500" s="46"/>
      <c r="GF500" s="46"/>
      <c r="GG500" s="46"/>
      <c r="GH500" s="46"/>
      <c r="GI500" s="46"/>
      <c r="GJ500" s="46"/>
      <c r="GK500" s="46"/>
      <c r="GL500" s="46"/>
      <c r="GM500" s="46"/>
      <c r="GN500" s="46"/>
      <c r="GO500" s="46"/>
      <c r="GP500" s="46"/>
      <c r="GQ500" s="46"/>
      <c r="GR500" s="46"/>
      <c r="GS500" s="46"/>
      <c r="GT500" s="46"/>
      <c r="GU500" s="46"/>
      <c r="GV500" s="46"/>
      <c r="GW500" s="46"/>
      <c r="GX500" s="46"/>
      <c r="GY500" s="46"/>
      <c r="GZ500" s="46"/>
      <c r="HA500" s="46"/>
      <c r="HB500" s="46"/>
      <c r="HC500" s="46"/>
      <c r="HD500" s="46"/>
      <c r="HE500" s="46"/>
      <c r="HF500" s="46"/>
      <c r="HG500" s="46"/>
      <c r="HH500" s="46"/>
      <c r="HI500" s="46"/>
      <c r="HJ500" s="46"/>
      <c r="HK500" s="46"/>
      <c r="HL500" s="46"/>
    </row>
    <row r="501" spans="1:220" s="119" customFormat="1" ht="28.5" customHeight="1" x14ac:dyDescent="0.45">
      <c r="A501" s="19"/>
      <c r="B501" s="21"/>
      <c r="C501" s="120"/>
      <c r="D501" s="19"/>
      <c r="E501" s="19"/>
      <c r="F501" s="19"/>
      <c r="G501" s="19"/>
      <c r="H501" s="19"/>
      <c r="I501" s="19"/>
      <c r="J501" s="68"/>
      <c r="K501" s="19"/>
      <c r="L501" s="19"/>
      <c r="N501" s="45"/>
      <c r="O501" s="46"/>
      <c r="P501" s="46"/>
      <c r="Q501" s="46"/>
      <c r="R501" s="46"/>
      <c r="S501" s="46"/>
      <c r="T501" s="46"/>
      <c r="U501" s="46"/>
      <c r="V501" s="46"/>
      <c r="W501" s="46"/>
      <c r="X501" s="46"/>
      <c r="Y501" s="46"/>
      <c r="Z501" s="46"/>
      <c r="AA501" s="46"/>
      <c r="AB501" s="46"/>
      <c r="AC501" s="46"/>
      <c r="AD501" s="46"/>
      <c r="AE501" s="46"/>
      <c r="AF501" s="46"/>
      <c r="AG501" s="46"/>
      <c r="AH501" s="46"/>
      <c r="AI501" s="46"/>
      <c r="AJ501" s="46"/>
      <c r="AK501" s="46"/>
      <c r="AL501" s="46"/>
      <c r="AM501" s="46"/>
      <c r="AN501" s="46"/>
      <c r="AO501" s="46"/>
      <c r="AP501" s="46"/>
      <c r="AQ501" s="46"/>
      <c r="AR501" s="46"/>
      <c r="AS501" s="46"/>
      <c r="AT501" s="46"/>
      <c r="AU501" s="46"/>
      <c r="AV501" s="46"/>
      <c r="AW501" s="46"/>
      <c r="AX501" s="46"/>
      <c r="AY501" s="46"/>
      <c r="AZ501" s="46"/>
      <c r="BA501" s="46"/>
      <c r="BB501" s="46"/>
      <c r="BC501" s="46"/>
      <c r="BD501" s="46"/>
      <c r="BE501" s="46"/>
      <c r="BF501" s="46"/>
      <c r="BG501" s="46"/>
      <c r="BH501" s="46"/>
      <c r="BI501" s="46"/>
      <c r="BJ501" s="46"/>
      <c r="BK501" s="46"/>
      <c r="BL501" s="46"/>
      <c r="BM501" s="46"/>
      <c r="BN501" s="46"/>
      <c r="BO501" s="46"/>
      <c r="BP501" s="46"/>
      <c r="BQ501" s="46"/>
      <c r="BR501" s="46"/>
      <c r="BS501" s="46"/>
      <c r="BT501" s="46"/>
      <c r="BU501" s="46"/>
      <c r="BV501" s="46"/>
      <c r="BW501" s="46"/>
      <c r="BX501" s="46"/>
      <c r="BY501" s="46"/>
      <c r="BZ501" s="46"/>
      <c r="CA501" s="46"/>
      <c r="CB501" s="46"/>
      <c r="CC501" s="46"/>
      <c r="CD501" s="46"/>
      <c r="CE501" s="46"/>
      <c r="CF501" s="46"/>
      <c r="CG501" s="46"/>
      <c r="CH501" s="46"/>
      <c r="CI501" s="46"/>
      <c r="CJ501" s="46"/>
      <c r="CK501" s="46"/>
      <c r="CL501" s="46"/>
      <c r="CM501" s="46"/>
      <c r="CN501" s="46"/>
      <c r="CO501" s="46"/>
      <c r="CP501" s="46"/>
      <c r="CQ501" s="46"/>
      <c r="CR501" s="46"/>
      <c r="CS501" s="46"/>
      <c r="CT501" s="46"/>
      <c r="CU501" s="46"/>
      <c r="CV501" s="46"/>
      <c r="CW501" s="46"/>
      <c r="CX501" s="46"/>
      <c r="CY501" s="46"/>
      <c r="CZ501" s="46"/>
      <c r="DA501" s="46"/>
      <c r="DB501" s="46"/>
      <c r="DC501" s="46"/>
      <c r="DD501" s="46"/>
      <c r="DE501" s="46"/>
      <c r="DF501" s="46"/>
      <c r="DG501" s="46"/>
      <c r="DH501" s="46"/>
      <c r="DI501" s="46"/>
      <c r="DJ501" s="46"/>
      <c r="DK501" s="46"/>
      <c r="DL501" s="46"/>
      <c r="DM501" s="46"/>
      <c r="DN501" s="46"/>
      <c r="DO501" s="46"/>
      <c r="DP501" s="46"/>
      <c r="DQ501" s="46"/>
      <c r="DR501" s="46"/>
      <c r="DS501" s="46"/>
      <c r="DT501" s="46"/>
      <c r="DU501" s="46"/>
      <c r="DV501" s="46"/>
      <c r="DW501" s="46"/>
      <c r="DX501" s="46"/>
      <c r="DY501" s="46"/>
      <c r="DZ501" s="46"/>
      <c r="EA501" s="46"/>
      <c r="EB501" s="46"/>
      <c r="EC501" s="46"/>
      <c r="ED501" s="46"/>
      <c r="EE501" s="46"/>
      <c r="EF501" s="46"/>
      <c r="EG501" s="46"/>
      <c r="EH501" s="46"/>
      <c r="EI501" s="46"/>
      <c r="EJ501" s="46"/>
      <c r="EK501" s="46"/>
      <c r="EL501" s="46"/>
      <c r="EM501" s="46"/>
      <c r="EN501" s="46"/>
      <c r="EO501" s="46"/>
      <c r="EP501" s="46"/>
      <c r="EQ501" s="46"/>
      <c r="ER501" s="46"/>
      <c r="ES501" s="46"/>
      <c r="ET501" s="46"/>
      <c r="EU501" s="46"/>
      <c r="EV501" s="46"/>
      <c r="EW501" s="46"/>
      <c r="EX501" s="46"/>
      <c r="EY501" s="46"/>
      <c r="EZ501" s="46"/>
      <c r="FA501" s="46"/>
      <c r="FB501" s="46"/>
      <c r="FC501" s="46"/>
      <c r="FD501" s="46"/>
      <c r="FE501" s="46"/>
      <c r="FF501" s="46"/>
      <c r="FG501" s="46"/>
      <c r="FH501" s="46"/>
      <c r="FI501" s="46"/>
      <c r="FJ501" s="46"/>
      <c r="FK501" s="46"/>
      <c r="FL501" s="46"/>
      <c r="FM501" s="46"/>
      <c r="FN501" s="46"/>
      <c r="FO501" s="46"/>
      <c r="FP501" s="46"/>
      <c r="FQ501" s="46"/>
      <c r="FR501" s="46"/>
      <c r="FS501" s="46"/>
      <c r="FT501" s="46"/>
      <c r="FU501" s="46"/>
      <c r="FV501" s="46"/>
      <c r="FW501" s="46"/>
      <c r="FX501" s="46"/>
      <c r="FY501" s="46"/>
      <c r="FZ501" s="46"/>
      <c r="GA501" s="46"/>
      <c r="GB501" s="46"/>
      <c r="GC501" s="46"/>
      <c r="GD501" s="46"/>
      <c r="GE501" s="46"/>
      <c r="GF501" s="46"/>
      <c r="GG501" s="46"/>
      <c r="GH501" s="46"/>
      <c r="GI501" s="46"/>
      <c r="GJ501" s="46"/>
      <c r="GK501" s="46"/>
      <c r="GL501" s="46"/>
      <c r="GM501" s="46"/>
      <c r="GN501" s="46"/>
      <c r="GO501" s="46"/>
      <c r="GP501" s="46"/>
      <c r="GQ501" s="46"/>
      <c r="GR501" s="46"/>
      <c r="GS501" s="46"/>
      <c r="GT501" s="46"/>
      <c r="GU501" s="46"/>
      <c r="GV501" s="46"/>
      <c r="GW501" s="46"/>
      <c r="GX501" s="46"/>
      <c r="GY501" s="46"/>
      <c r="GZ501" s="46"/>
      <c r="HA501" s="46"/>
      <c r="HB501" s="46"/>
      <c r="HC501" s="46"/>
      <c r="HD501" s="46"/>
      <c r="HE501" s="46"/>
      <c r="HF501" s="46"/>
      <c r="HG501" s="46"/>
      <c r="HH501" s="46"/>
      <c r="HI501" s="46"/>
      <c r="HJ501" s="46"/>
      <c r="HK501" s="46"/>
      <c r="HL501" s="46"/>
    </row>
    <row r="502" spans="1:220" s="119" customFormat="1" ht="28.5" customHeight="1" x14ac:dyDescent="0.45">
      <c r="A502" s="19"/>
      <c r="B502" s="21"/>
      <c r="C502" s="120"/>
      <c r="D502" s="19"/>
      <c r="E502" s="19"/>
      <c r="F502" s="19"/>
      <c r="G502" s="19"/>
      <c r="H502" s="19"/>
      <c r="I502" s="19"/>
      <c r="J502" s="68"/>
      <c r="K502" s="19"/>
      <c r="L502" s="19"/>
      <c r="N502" s="45"/>
      <c r="O502" s="46"/>
      <c r="P502" s="46"/>
      <c r="Q502" s="46"/>
      <c r="R502" s="46"/>
      <c r="S502" s="46"/>
      <c r="T502" s="46"/>
      <c r="U502" s="46"/>
      <c r="V502" s="46"/>
      <c r="W502" s="46"/>
      <c r="X502" s="46"/>
      <c r="Y502" s="46"/>
      <c r="Z502" s="46"/>
      <c r="AA502" s="46"/>
      <c r="AB502" s="46"/>
      <c r="AC502" s="46"/>
      <c r="AD502" s="46"/>
      <c r="AE502" s="46"/>
      <c r="AF502" s="46"/>
      <c r="AG502" s="46"/>
      <c r="AH502" s="46"/>
      <c r="AI502" s="46"/>
      <c r="AJ502" s="46"/>
      <c r="AK502" s="46"/>
      <c r="AL502" s="46"/>
      <c r="AM502" s="46"/>
      <c r="AN502" s="46"/>
      <c r="AO502" s="46"/>
      <c r="AP502" s="46"/>
      <c r="AQ502" s="46"/>
      <c r="AR502" s="46"/>
      <c r="AS502" s="46"/>
      <c r="AT502" s="46"/>
      <c r="AU502" s="46"/>
      <c r="AV502" s="46"/>
      <c r="AW502" s="46"/>
      <c r="AX502" s="46"/>
      <c r="AY502" s="46"/>
      <c r="AZ502" s="46"/>
      <c r="BA502" s="46"/>
      <c r="BB502" s="46"/>
      <c r="BC502" s="46"/>
      <c r="BD502" s="46"/>
      <c r="BE502" s="46"/>
      <c r="BF502" s="46"/>
      <c r="BG502" s="46"/>
      <c r="BH502" s="46"/>
      <c r="BI502" s="46"/>
      <c r="BJ502" s="46"/>
      <c r="BK502" s="46"/>
      <c r="BL502" s="46"/>
      <c r="BM502" s="46"/>
      <c r="BN502" s="46"/>
      <c r="BO502" s="46"/>
      <c r="BP502" s="46"/>
      <c r="BQ502" s="46"/>
      <c r="BR502" s="46"/>
      <c r="BS502" s="46"/>
      <c r="BT502" s="46"/>
      <c r="BU502" s="46"/>
      <c r="BV502" s="46"/>
      <c r="BW502" s="46"/>
      <c r="BX502" s="46"/>
      <c r="BY502" s="46"/>
      <c r="BZ502" s="46"/>
      <c r="CA502" s="46"/>
      <c r="CB502" s="46"/>
      <c r="CC502" s="46"/>
      <c r="CD502" s="46"/>
      <c r="CE502" s="46"/>
      <c r="CF502" s="46"/>
      <c r="CG502" s="46"/>
      <c r="CH502" s="46"/>
      <c r="CI502" s="46"/>
      <c r="CJ502" s="46"/>
      <c r="CK502" s="46"/>
      <c r="CL502" s="46"/>
      <c r="CM502" s="46"/>
      <c r="CN502" s="46"/>
      <c r="CO502" s="46"/>
      <c r="CP502" s="46"/>
      <c r="CQ502" s="46"/>
      <c r="CR502" s="46"/>
      <c r="CS502" s="46"/>
      <c r="CT502" s="46"/>
      <c r="CU502" s="46"/>
      <c r="CV502" s="46"/>
      <c r="CW502" s="46"/>
      <c r="CX502" s="46"/>
      <c r="CY502" s="46"/>
      <c r="CZ502" s="46"/>
      <c r="DA502" s="46"/>
      <c r="DB502" s="46"/>
      <c r="DC502" s="46"/>
      <c r="DD502" s="46"/>
      <c r="DE502" s="46"/>
      <c r="DF502" s="46"/>
      <c r="DG502" s="46"/>
      <c r="DH502" s="46"/>
      <c r="DI502" s="46"/>
      <c r="DJ502" s="46"/>
      <c r="DK502" s="46"/>
      <c r="DL502" s="46"/>
      <c r="DM502" s="46"/>
      <c r="DN502" s="46"/>
      <c r="DO502" s="46"/>
      <c r="DP502" s="46"/>
      <c r="DQ502" s="46"/>
      <c r="DR502" s="46"/>
      <c r="DS502" s="46"/>
      <c r="DT502" s="46"/>
      <c r="DU502" s="46"/>
      <c r="DV502" s="46"/>
      <c r="DW502" s="46"/>
      <c r="DX502" s="46"/>
      <c r="DY502" s="46"/>
      <c r="DZ502" s="46"/>
      <c r="EA502" s="46"/>
      <c r="EB502" s="46"/>
      <c r="EC502" s="46"/>
      <c r="ED502" s="46"/>
      <c r="EE502" s="46"/>
      <c r="EF502" s="46"/>
      <c r="EG502" s="46"/>
      <c r="EH502" s="46"/>
      <c r="EI502" s="46"/>
      <c r="EJ502" s="46"/>
      <c r="EK502" s="46"/>
      <c r="EL502" s="46"/>
      <c r="EM502" s="46"/>
      <c r="EN502" s="46"/>
      <c r="EO502" s="46"/>
      <c r="EP502" s="46"/>
      <c r="EQ502" s="46"/>
      <c r="ER502" s="46"/>
      <c r="ES502" s="46"/>
      <c r="ET502" s="46"/>
      <c r="EU502" s="46"/>
      <c r="EV502" s="46"/>
      <c r="EW502" s="46"/>
      <c r="EX502" s="46"/>
      <c r="EY502" s="46"/>
      <c r="EZ502" s="46"/>
      <c r="FA502" s="46"/>
      <c r="FB502" s="46"/>
      <c r="FC502" s="46"/>
      <c r="FD502" s="46"/>
      <c r="FE502" s="46"/>
      <c r="FF502" s="46"/>
      <c r="FG502" s="46"/>
      <c r="FH502" s="46"/>
      <c r="FI502" s="46"/>
      <c r="FJ502" s="46"/>
      <c r="FK502" s="46"/>
      <c r="FL502" s="46"/>
      <c r="FM502" s="46"/>
      <c r="FN502" s="46"/>
      <c r="FO502" s="46"/>
      <c r="FP502" s="46"/>
      <c r="FQ502" s="46"/>
      <c r="FR502" s="46"/>
      <c r="FS502" s="46"/>
      <c r="FT502" s="46"/>
      <c r="FU502" s="46"/>
      <c r="FV502" s="46"/>
      <c r="FW502" s="46"/>
      <c r="FX502" s="46"/>
      <c r="FY502" s="46"/>
      <c r="FZ502" s="46"/>
      <c r="GA502" s="46"/>
      <c r="GB502" s="46"/>
      <c r="GC502" s="46"/>
      <c r="GD502" s="46"/>
      <c r="GE502" s="46"/>
      <c r="GF502" s="46"/>
      <c r="GG502" s="46"/>
      <c r="GH502" s="46"/>
      <c r="GI502" s="46"/>
      <c r="GJ502" s="46"/>
      <c r="GK502" s="46"/>
      <c r="GL502" s="46"/>
      <c r="GM502" s="46"/>
      <c r="GN502" s="46"/>
      <c r="GO502" s="46"/>
      <c r="GP502" s="46"/>
      <c r="GQ502" s="46"/>
      <c r="GR502" s="46"/>
      <c r="GS502" s="46"/>
      <c r="GT502" s="46"/>
      <c r="GU502" s="46"/>
      <c r="GV502" s="46"/>
      <c r="GW502" s="46"/>
      <c r="GX502" s="46"/>
      <c r="GY502" s="46"/>
      <c r="GZ502" s="46"/>
      <c r="HA502" s="46"/>
      <c r="HB502" s="46"/>
      <c r="HC502" s="46"/>
      <c r="HD502" s="46"/>
      <c r="HE502" s="46"/>
      <c r="HF502" s="46"/>
      <c r="HG502" s="46"/>
      <c r="HH502" s="46"/>
      <c r="HI502" s="46"/>
      <c r="HJ502" s="46"/>
      <c r="HK502" s="46"/>
      <c r="HL502" s="46"/>
    </row>
    <row r="503" spans="1:220" s="119" customFormat="1" ht="28.5" customHeight="1" x14ac:dyDescent="0.45">
      <c r="A503" s="19"/>
      <c r="B503" s="21"/>
      <c r="C503" s="120"/>
      <c r="D503" s="19"/>
      <c r="E503" s="19"/>
      <c r="F503" s="19"/>
      <c r="G503" s="19"/>
      <c r="H503" s="19"/>
      <c r="I503" s="19"/>
      <c r="J503" s="68"/>
      <c r="K503" s="19"/>
      <c r="L503" s="19"/>
      <c r="N503" s="45"/>
      <c r="O503" s="46"/>
      <c r="P503" s="46"/>
      <c r="Q503" s="46"/>
      <c r="R503" s="46"/>
      <c r="S503" s="46"/>
      <c r="T503" s="46"/>
      <c r="U503" s="46"/>
      <c r="V503" s="46"/>
      <c r="W503" s="46"/>
      <c r="X503" s="46"/>
      <c r="Y503" s="46"/>
      <c r="Z503" s="46"/>
      <c r="AA503" s="46"/>
      <c r="AB503" s="46"/>
      <c r="AC503" s="46"/>
      <c r="AD503" s="46"/>
      <c r="AE503" s="46"/>
      <c r="AF503" s="46"/>
      <c r="AG503" s="46"/>
      <c r="AH503" s="46"/>
      <c r="AI503" s="46"/>
      <c r="AJ503" s="46"/>
      <c r="AK503" s="46"/>
      <c r="AL503" s="46"/>
      <c r="AM503" s="46"/>
      <c r="AN503" s="46"/>
      <c r="AO503" s="46"/>
      <c r="AP503" s="46"/>
      <c r="AQ503" s="46"/>
      <c r="AR503" s="46"/>
      <c r="AS503" s="46"/>
      <c r="AT503" s="46"/>
      <c r="AU503" s="46"/>
      <c r="AV503" s="46"/>
      <c r="AW503" s="46"/>
      <c r="AX503" s="46"/>
      <c r="AY503" s="46"/>
      <c r="AZ503" s="46"/>
      <c r="BA503" s="46"/>
      <c r="BB503" s="46"/>
      <c r="BC503" s="46"/>
      <c r="BD503" s="46"/>
      <c r="BE503" s="46"/>
      <c r="BF503" s="46"/>
      <c r="BG503" s="46"/>
      <c r="BH503" s="46"/>
      <c r="BI503" s="46"/>
      <c r="BJ503" s="46"/>
      <c r="BK503" s="46"/>
      <c r="BL503" s="46"/>
      <c r="BM503" s="46"/>
      <c r="BN503" s="46"/>
      <c r="BO503" s="46"/>
      <c r="BP503" s="46"/>
      <c r="BQ503" s="46"/>
      <c r="BR503" s="46"/>
      <c r="BS503" s="46"/>
      <c r="BT503" s="46"/>
      <c r="BU503" s="46"/>
      <c r="BV503" s="46"/>
      <c r="BW503" s="46"/>
      <c r="BX503" s="46"/>
      <c r="BY503" s="46"/>
      <c r="BZ503" s="46"/>
      <c r="CA503" s="46"/>
      <c r="CB503" s="46"/>
      <c r="CC503" s="46"/>
      <c r="CD503" s="46"/>
      <c r="CE503" s="46"/>
      <c r="CF503" s="46"/>
      <c r="CG503" s="46"/>
      <c r="CH503" s="46"/>
      <c r="CI503" s="46"/>
      <c r="CJ503" s="46"/>
      <c r="CK503" s="46"/>
      <c r="CL503" s="46"/>
      <c r="CM503" s="46"/>
      <c r="CN503" s="46"/>
      <c r="CO503" s="46"/>
      <c r="CP503" s="46"/>
      <c r="CQ503" s="46"/>
      <c r="CR503" s="46"/>
      <c r="CS503" s="46"/>
      <c r="CT503" s="46"/>
      <c r="CU503" s="46"/>
      <c r="CV503" s="46"/>
      <c r="CW503" s="46"/>
      <c r="CX503" s="46"/>
      <c r="CY503" s="46"/>
      <c r="CZ503" s="46"/>
      <c r="DA503" s="46"/>
      <c r="DB503" s="46"/>
      <c r="DC503" s="46"/>
      <c r="DD503" s="46"/>
      <c r="DE503" s="46"/>
      <c r="DF503" s="46"/>
      <c r="DG503" s="46"/>
      <c r="DH503" s="46"/>
      <c r="DI503" s="46"/>
      <c r="DJ503" s="46"/>
      <c r="DK503" s="46"/>
      <c r="DL503" s="46"/>
      <c r="DM503" s="46"/>
      <c r="DN503" s="46"/>
      <c r="DO503" s="46"/>
      <c r="DP503" s="46"/>
      <c r="DQ503" s="46"/>
      <c r="DR503" s="46"/>
      <c r="DS503" s="46"/>
      <c r="DT503" s="46"/>
      <c r="DU503" s="46"/>
      <c r="DV503" s="46"/>
      <c r="DW503" s="46"/>
      <c r="DX503" s="46"/>
      <c r="DY503" s="46"/>
      <c r="DZ503" s="46"/>
      <c r="EA503" s="46"/>
      <c r="EB503" s="46"/>
      <c r="EC503" s="46"/>
      <c r="ED503" s="46"/>
      <c r="EE503" s="46"/>
      <c r="EF503" s="46"/>
      <c r="EG503" s="46"/>
      <c r="EH503" s="46"/>
      <c r="EI503" s="46"/>
      <c r="EJ503" s="46"/>
      <c r="EK503" s="46"/>
      <c r="EL503" s="46"/>
      <c r="EM503" s="46"/>
      <c r="EN503" s="46"/>
      <c r="EO503" s="46"/>
      <c r="EP503" s="46"/>
      <c r="EQ503" s="46"/>
      <c r="ER503" s="46"/>
      <c r="ES503" s="46"/>
      <c r="ET503" s="46"/>
      <c r="EU503" s="46"/>
      <c r="EV503" s="46"/>
      <c r="EW503" s="46"/>
      <c r="EX503" s="46"/>
      <c r="EY503" s="46"/>
      <c r="EZ503" s="46"/>
      <c r="FA503" s="46"/>
      <c r="FB503" s="46"/>
      <c r="FC503" s="46"/>
      <c r="FD503" s="46"/>
      <c r="FE503" s="46"/>
      <c r="FF503" s="46"/>
      <c r="FG503" s="46"/>
      <c r="FH503" s="46"/>
      <c r="FI503" s="46"/>
      <c r="FJ503" s="46"/>
      <c r="FK503" s="46"/>
      <c r="FL503" s="46"/>
      <c r="FM503" s="46"/>
      <c r="FN503" s="46"/>
      <c r="FO503" s="46"/>
      <c r="FP503" s="46"/>
      <c r="FQ503" s="46"/>
      <c r="FR503" s="46"/>
      <c r="FS503" s="46"/>
      <c r="FT503" s="46"/>
      <c r="FU503" s="46"/>
      <c r="FV503" s="46"/>
      <c r="FW503" s="46"/>
      <c r="FX503" s="46"/>
      <c r="FY503" s="46"/>
      <c r="FZ503" s="46"/>
      <c r="GA503" s="46"/>
      <c r="GB503" s="46"/>
      <c r="GC503" s="46"/>
      <c r="GD503" s="46"/>
      <c r="GE503" s="46"/>
      <c r="GF503" s="46"/>
      <c r="GG503" s="46"/>
      <c r="GH503" s="46"/>
      <c r="GI503" s="46"/>
      <c r="GJ503" s="46"/>
      <c r="GK503" s="46"/>
      <c r="GL503" s="46"/>
      <c r="GM503" s="46"/>
      <c r="GN503" s="46"/>
      <c r="GO503" s="46"/>
      <c r="GP503" s="46"/>
      <c r="GQ503" s="46"/>
      <c r="GR503" s="46"/>
      <c r="GS503" s="46"/>
      <c r="GT503" s="46"/>
      <c r="GU503" s="46"/>
      <c r="GV503" s="46"/>
      <c r="GW503" s="46"/>
      <c r="GX503" s="46"/>
      <c r="GY503" s="46"/>
      <c r="GZ503" s="46"/>
      <c r="HA503" s="46"/>
      <c r="HB503" s="46"/>
      <c r="HC503" s="46"/>
      <c r="HD503" s="46"/>
      <c r="HE503" s="46"/>
      <c r="HF503" s="46"/>
      <c r="HG503" s="46"/>
      <c r="HH503" s="46"/>
      <c r="HI503" s="46"/>
      <c r="HJ503" s="46"/>
      <c r="HK503" s="46"/>
      <c r="HL503" s="46"/>
    </row>
    <row r="504" spans="1:220" s="119" customFormat="1" ht="28.5" customHeight="1" x14ac:dyDescent="0.45">
      <c r="A504" s="19"/>
      <c r="B504" s="21"/>
      <c r="C504" s="120"/>
      <c r="D504" s="19"/>
      <c r="E504" s="19"/>
      <c r="F504" s="19"/>
      <c r="G504" s="19"/>
      <c r="H504" s="19"/>
      <c r="I504" s="19"/>
      <c r="J504" s="68"/>
      <c r="K504" s="19"/>
      <c r="L504" s="19"/>
      <c r="N504" s="45"/>
      <c r="O504" s="46"/>
      <c r="P504" s="46"/>
      <c r="Q504" s="46"/>
      <c r="R504" s="46"/>
      <c r="S504" s="46"/>
      <c r="T504" s="46"/>
      <c r="U504" s="46"/>
      <c r="V504" s="46"/>
      <c r="W504" s="46"/>
      <c r="X504" s="46"/>
      <c r="Y504" s="46"/>
      <c r="Z504" s="46"/>
      <c r="AA504" s="46"/>
      <c r="AB504" s="46"/>
      <c r="AC504" s="46"/>
      <c r="AD504" s="46"/>
      <c r="AE504" s="46"/>
      <c r="AF504" s="46"/>
      <c r="AG504" s="46"/>
      <c r="AH504" s="46"/>
      <c r="AI504" s="46"/>
      <c r="AJ504" s="46"/>
      <c r="AK504" s="46"/>
      <c r="AL504" s="46"/>
      <c r="AM504" s="46"/>
      <c r="AN504" s="46"/>
      <c r="AO504" s="46"/>
      <c r="AP504" s="46"/>
      <c r="AQ504" s="46"/>
      <c r="AR504" s="46"/>
      <c r="AS504" s="46"/>
      <c r="AT504" s="46"/>
      <c r="AU504" s="46"/>
      <c r="AV504" s="46"/>
      <c r="AW504" s="46"/>
      <c r="AX504" s="46"/>
      <c r="AY504" s="46"/>
      <c r="AZ504" s="46"/>
      <c r="BA504" s="46"/>
      <c r="BB504" s="46"/>
      <c r="BC504" s="46"/>
      <c r="BD504" s="46"/>
      <c r="BE504" s="46"/>
      <c r="BF504" s="46"/>
      <c r="BG504" s="46"/>
      <c r="BH504" s="46"/>
      <c r="BI504" s="46"/>
      <c r="BJ504" s="46"/>
      <c r="BK504" s="46"/>
      <c r="BL504" s="46"/>
      <c r="BM504" s="46"/>
      <c r="BN504" s="46"/>
      <c r="BO504" s="46"/>
      <c r="BP504" s="46"/>
      <c r="BQ504" s="46"/>
      <c r="BR504" s="46"/>
      <c r="BS504" s="46"/>
      <c r="BT504" s="46"/>
      <c r="BU504" s="46"/>
      <c r="BV504" s="46"/>
      <c r="BW504" s="46"/>
      <c r="BX504" s="46"/>
      <c r="BY504" s="46"/>
      <c r="BZ504" s="46"/>
      <c r="CA504" s="46"/>
      <c r="CB504" s="46"/>
      <c r="CC504" s="46"/>
      <c r="CD504" s="46"/>
      <c r="CE504" s="46"/>
      <c r="CF504" s="46"/>
      <c r="CG504" s="46"/>
      <c r="CH504" s="46"/>
      <c r="CI504" s="46"/>
      <c r="CJ504" s="46"/>
      <c r="CK504" s="46"/>
      <c r="CL504" s="46"/>
      <c r="CM504" s="46"/>
      <c r="CN504" s="46"/>
      <c r="CO504" s="46"/>
      <c r="CP504" s="46"/>
      <c r="CQ504" s="46"/>
      <c r="CR504" s="46"/>
      <c r="CS504" s="46"/>
      <c r="CT504" s="46"/>
      <c r="CU504" s="46"/>
      <c r="CV504" s="46"/>
      <c r="CW504" s="46"/>
      <c r="CX504" s="46"/>
      <c r="CY504" s="46"/>
      <c r="CZ504" s="46"/>
      <c r="DA504" s="46"/>
      <c r="DB504" s="46"/>
      <c r="DC504" s="46"/>
      <c r="DD504" s="46"/>
      <c r="DE504" s="46"/>
      <c r="DF504" s="46"/>
      <c r="DG504" s="46"/>
      <c r="DH504" s="46"/>
      <c r="DI504" s="46"/>
      <c r="DJ504" s="46"/>
      <c r="DK504" s="46"/>
      <c r="DL504" s="46"/>
      <c r="DM504" s="46"/>
      <c r="DN504" s="46"/>
      <c r="DO504" s="46"/>
      <c r="DP504" s="46"/>
      <c r="DQ504" s="46"/>
      <c r="DR504" s="46"/>
      <c r="DS504" s="46"/>
      <c r="DT504" s="46"/>
      <c r="DU504" s="46"/>
      <c r="DV504" s="46"/>
      <c r="DW504" s="46"/>
      <c r="DX504" s="46"/>
      <c r="DY504" s="46"/>
      <c r="DZ504" s="46"/>
      <c r="EA504" s="46"/>
      <c r="EB504" s="46"/>
      <c r="EC504" s="46"/>
      <c r="ED504" s="46"/>
      <c r="EE504" s="46"/>
      <c r="EF504" s="46"/>
      <c r="EG504" s="46"/>
      <c r="EH504" s="46"/>
      <c r="EI504" s="46"/>
      <c r="EJ504" s="46"/>
      <c r="EK504" s="46"/>
      <c r="EL504" s="46"/>
      <c r="EM504" s="46"/>
      <c r="EN504" s="46"/>
      <c r="EO504" s="46"/>
      <c r="EP504" s="46"/>
      <c r="EQ504" s="46"/>
      <c r="ER504" s="46"/>
      <c r="ES504" s="46"/>
      <c r="ET504" s="46"/>
      <c r="EU504" s="46"/>
      <c r="EV504" s="46"/>
      <c r="EW504" s="46"/>
      <c r="EX504" s="46"/>
      <c r="EY504" s="46"/>
      <c r="EZ504" s="46"/>
      <c r="FA504" s="46"/>
      <c r="FB504" s="46"/>
      <c r="FC504" s="46"/>
      <c r="FD504" s="46"/>
      <c r="FE504" s="46"/>
      <c r="FF504" s="46"/>
      <c r="FG504" s="46"/>
      <c r="FH504" s="46"/>
      <c r="FI504" s="46"/>
      <c r="FJ504" s="46"/>
      <c r="FK504" s="46"/>
      <c r="FL504" s="46"/>
      <c r="FM504" s="46"/>
      <c r="FN504" s="46"/>
      <c r="FO504" s="46"/>
      <c r="FP504" s="46"/>
      <c r="FQ504" s="46"/>
      <c r="FR504" s="46"/>
      <c r="FS504" s="46"/>
      <c r="FT504" s="46"/>
      <c r="FU504" s="46"/>
      <c r="FV504" s="46"/>
      <c r="FW504" s="46"/>
      <c r="FX504" s="46"/>
      <c r="FY504" s="46"/>
      <c r="FZ504" s="46"/>
      <c r="GA504" s="46"/>
      <c r="GB504" s="46"/>
      <c r="GC504" s="46"/>
      <c r="GD504" s="46"/>
      <c r="GE504" s="46"/>
      <c r="GF504" s="46"/>
      <c r="GG504" s="46"/>
      <c r="GH504" s="46"/>
      <c r="GI504" s="46"/>
      <c r="GJ504" s="46"/>
      <c r="GK504" s="46"/>
      <c r="GL504" s="46"/>
      <c r="GM504" s="46"/>
      <c r="GN504" s="46"/>
      <c r="GO504" s="46"/>
      <c r="GP504" s="46"/>
      <c r="GQ504" s="46"/>
      <c r="GR504" s="46"/>
      <c r="GS504" s="46"/>
      <c r="GT504" s="46"/>
      <c r="GU504" s="46"/>
      <c r="GV504" s="46"/>
      <c r="GW504" s="46"/>
      <c r="GX504" s="46"/>
      <c r="GY504" s="46"/>
      <c r="GZ504" s="46"/>
      <c r="HA504" s="46"/>
      <c r="HB504" s="46"/>
      <c r="HC504" s="46"/>
      <c r="HD504" s="46"/>
      <c r="HE504" s="46"/>
      <c r="HF504" s="46"/>
      <c r="HG504" s="46"/>
      <c r="HH504" s="46"/>
      <c r="HI504" s="46"/>
      <c r="HJ504" s="46"/>
      <c r="HK504" s="46"/>
      <c r="HL504" s="46"/>
    </row>
    <row r="505" spans="1:220" s="119" customFormat="1" ht="28.5" customHeight="1" x14ac:dyDescent="0.45">
      <c r="A505" s="19"/>
      <c r="B505" s="21"/>
      <c r="C505" s="120"/>
      <c r="D505" s="19"/>
      <c r="E505" s="19"/>
      <c r="F505" s="19"/>
      <c r="G505" s="19"/>
      <c r="H505" s="19"/>
      <c r="I505" s="19"/>
      <c r="J505" s="68"/>
      <c r="K505" s="19"/>
      <c r="L505" s="19"/>
      <c r="N505" s="45"/>
      <c r="O505" s="46"/>
      <c r="P505" s="46"/>
      <c r="Q505" s="46"/>
      <c r="R505" s="46"/>
      <c r="S505" s="46"/>
      <c r="T505" s="46"/>
      <c r="U505" s="46"/>
      <c r="V505" s="46"/>
      <c r="W505" s="46"/>
      <c r="X505" s="46"/>
      <c r="Y505" s="46"/>
      <c r="Z505" s="46"/>
      <c r="AA505" s="46"/>
      <c r="AB505" s="46"/>
      <c r="AC505" s="46"/>
      <c r="AD505" s="46"/>
      <c r="AE505" s="46"/>
      <c r="AF505" s="46"/>
      <c r="AG505" s="46"/>
      <c r="AH505" s="46"/>
      <c r="AI505" s="46"/>
      <c r="AJ505" s="46"/>
      <c r="AK505" s="46"/>
      <c r="AL505" s="46"/>
      <c r="AM505" s="46"/>
      <c r="AN505" s="46"/>
      <c r="AO505" s="46"/>
      <c r="AP505" s="46"/>
      <c r="AQ505" s="46"/>
      <c r="AR505" s="46"/>
      <c r="AS505" s="46"/>
      <c r="AT505" s="46"/>
      <c r="AU505" s="46"/>
      <c r="AV505" s="46"/>
      <c r="AW505" s="46"/>
      <c r="AX505" s="46"/>
      <c r="AY505" s="46"/>
      <c r="AZ505" s="46"/>
      <c r="BA505" s="46"/>
      <c r="BB505" s="46"/>
      <c r="BC505" s="46"/>
      <c r="BD505" s="46"/>
      <c r="BE505" s="46"/>
      <c r="BF505" s="46"/>
      <c r="BG505" s="46"/>
      <c r="BH505" s="46"/>
      <c r="BI505" s="46"/>
      <c r="BJ505" s="46"/>
      <c r="BK505" s="46"/>
      <c r="BL505" s="46"/>
      <c r="BM505" s="46"/>
      <c r="BN505" s="46"/>
      <c r="BO505" s="46"/>
      <c r="BP505" s="46"/>
      <c r="BQ505" s="46"/>
      <c r="BR505" s="46"/>
      <c r="BS505" s="46"/>
      <c r="BT505" s="46"/>
      <c r="BU505" s="46"/>
      <c r="BV505" s="46"/>
      <c r="BW505" s="46"/>
      <c r="BX505" s="46"/>
      <c r="BY505" s="46"/>
      <c r="BZ505" s="46"/>
      <c r="CA505" s="46"/>
      <c r="CB505" s="46"/>
      <c r="CC505" s="46"/>
      <c r="CD505" s="46"/>
      <c r="CE505" s="46"/>
      <c r="CF505" s="46"/>
      <c r="CG505" s="46"/>
      <c r="CH505" s="46"/>
      <c r="CI505" s="46"/>
      <c r="CJ505" s="46"/>
      <c r="CK505" s="46"/>
      <c r="CL505" s="46"/>
      <c r="CM505" s="46"/>
      <c r="CN505" s="46"/>
      <c r="CO505" s="46"/>
      <c r="CP505" s="46"/>
      <c r="CQ505" s="46"/>
      <c r="CR505" s="46"/>
      <c r="CS505" s="46"/>
      <c r="CT505" s="46"/>
      <c r="CU505" s="46"/>
      <c r="CV505" s="46"/>
      <c r="CW505" s="46"/>
      <c r="CX505" s="46"/>
      <c r="CY505" s="46"/>
      <c r="CZ505" s="46"/>
      <c r="DA505" s="46"/>
      <c r="DB505" s="46"/>
      <c r="DC505" s="46"/>
      <c r="DD505" s="46"/>
      <c r="DE505" s="46"/>
      <c r="DF505" s="46"/>
      <c r="DG505" s="46"/>
      <c r="DH505" s="46"/>
      <c r="DI505" s="46"/>
      <c r="DJ505" s="46"/>
      <c r="DK505" s="46"/>
      <c r="DL505" s="46"/>
      <c r="DM505" s="46"/>
      <c r="DN505" s="46"/>
      <c r="DO505" s="46"/>
      <c r="DP505" s="46"/>
      <c r="DQ505" s="46"/>
      <c r="DR505" s="46"/>
      <c r="DS505" s="46"/>
      <c r="DT505" s="46"/>
      <c r="DU505" s="46"/>
      <c r="DV505" s="46"/>
      <c r="DW505" s="46"/>
      <c r="DX505" s="46"/>
      <c r="DY505" s="46"/>
      <c r="DZ505" s="46"/>
      <c r="EA505" s="46"/>
      <c r="EB505" s="46"/>
      <c r="EC505" s="46"/>
      <c r="ED505" s="46"/>
      <c r="EE505" s="46"/>
      <c r="EF505" s="46"/>
      <c r="EG505" s="46"/>
      <c r="EH505" s="46"/>
      <c r="EI505" s="46"/>
      <c r="EJ505" s="46"/>
      <c r="EK505" s="46"/>
      <c r="EL505" s="46"/>
      <c r="EM505" s="46"/>
      <c r="EN505" s="46"/>
      <c r="EO505" s="46"/>
      <c r="EP505" s="46"/>
      <c r="EQ505" s="46"/>
      <c r="ER505" s="46"/>
      <c r="ES505" s="46"/>
      <c r="ET505" s="46"/>
      <c r="EU505" s="46"/>
      <c r="EV505" s="46"/>
      <c r="EW505" s="46"/>
      <c r="EX505" s="46"/>
      <c r="EY505" s="46"/>
      <c r="EZ505" s="46"/>
      <c r="FA505" s="46"/>
      <c r="FB505" s="46"/>
      <c r="FC505" s="46"/>
      <c r="FD505" s="46"/>
      <c r="FE505" s="46"/>
      <c r="FF505" s="46"/>
      <c r="FG505" s="46"/>
      <c r="FH505" s="46"/>
      <c r="FI505" s="46"/>
      <c r="FJ505" s="46"/>
      <c r="FK505" s="46"/>
      <c r="FL505" s="46"/>
      <c r="FM505" s="46"/>
      <c r="FN505" s="46"/>
      <c r="FO505" s="46"/>
      <c r="FP505" s="46"/>
      <c r="FQ505" s="46"/>
      <c r="FR505" s="46"/>
      <c r="FS505" s="46"/>
      <c r="FT505" s="46"/>
      <c r="FU505" s="46"/>
      <c r="FV505" s="46"/>
      <c r="FW505" s="46"/>
      <c r="FX505" s="46"/>
      <c r="FY505" s="46"/>
      <c r="FZ505" s="46"/>
      <c r="GA505" s="46"/>
      <c r="GB505" s="46"/>
      <c r="GC505" s="46"/>
      <c r="GD505" s="46"/>
      <c r="GE505" s="46"/>
      <c r="GF505" s="46"/>
      <c r="GG505" s="46"/>
      <c r="GH505" s="46"/>
      <c r="GI505" s="46"/>
      <c r="GJ505" s="46"/>
      <c r="GK505" s="46"/>
      <c r="GL505" s="46"/>
      <c r="GM505" s="46"/>
      <c r="GN505" s="46"/>
      <c r="GO505" s="46"/>
      <c r="GP505" s="46"/>
      <c r="GQ505" s="46"/>
      <c r="GR505" s="46"/>
      <c r="GS505" s="46"/>
      <c r="GT505" s="46"/>
      <c r="GU505" s="46"/>
      <c r="GV505" s="46"/>
      <c r="GW505" s="46"/>
      <c r="GX505" s="46"/>
      <c r="GY505" s="46"/>
      <c r="GZ505" s="46"/>
      <c r="HA505" s="46"/>
      <c r="HB505" s="46"/>
      <c r="HC505" s="46"/>
      <c r="HD505" s="46"/>
      <c r="HE505" s="46"/>
      <c r="HF505" s="46"/>
      <c r="HG505" s="46"/>
      <c r="HH505" s="46"/>
      <c r="HI505" s="46"/>
      <c r="HJ505" s="46"/>
      <c r="HK505" s="46"/>
      <c r="HL505" s="46"/>
    </row>
    <row r="506" spans="1:220" s="119" customFormat="1" ht="28.5" customHeight="1" x14ac:dyDescent="0.45">
      <c r="A506" s="19"/>
      <c r="B506" s="21"/>
      <c r="C506" s="120"/>
      <c r="D506" s="19"/>
      <c r="E506" s="19"/>
      <c r="F506" s="19"/>
      <c r="G506" s="19"/>
      <c r="H506" s="19"/>
      <c r="I506" s="19"/>
      <c r="J506" s="68"/>
      <c r="K506" s="19"/>
      <c r="L506" s="19"/>
      <c r="N506" s="45"/>
      <c r="O506" s="46"/>
      <c r="P506" s="46"/>
      <c r="Q506" s="46"/>
      <c r="R506" s="46"/>
      <c r="S506" s="46"/>
      <c r="T506" s="46"/>
      <c r="U506" s="46"/>
      <c r="V506" s="46"/>
      <c r="W506" s="46"/>
      <c r="X506" s="46"/>
      <c r="Y506" s="46"/>
      <c r="Z506" s="46"/>
      <c r="AA506" s="46"/>
      <c r="AB506" s="46"/>
      <c r="AC506" s="46"/>
      <c r="AD506" s="46"/>
      <c r="AE506" s="46"/>
      <c r="AF506" s="46"/>
      <c r="AG506" s="46"/>
      <c r="AH506" s="46"/>
      <c r="AI506" s="46"/>
      <c r="AJ506" s="46"/>
      <c r="AK506" s="46"/>
      <c r="AL506" s="46"/>
      <c r="AM506" s="46"/>
      <c r="AN506" s="46"/>
      <c r="AO506" s="46"/>
      <c r="AP506" s="46"/>
      <c r="AQ506" s="46"/>
      <c r="AR506" s="46"/>
      <c r="AS506" s="46"/>
      <c r="AT506" s="46"/>
      <c r="AU506" s="46"/>
      <c r="AV506" s="46"/>
      <c r="AW506" s="46"/>
      <c r="AX506" s="46"/>
      <c r="AY506" s="46"/>
      <c r="AZ506" s="46"/>
      <c r="BA506" s="46"/>
      <c r="BB506" s="46"/>
      <c r="BC506" s="46"/>
      <c r="BD506" s="46"/>
      <c r="BE506" s="46"/>
      <c r="BF506" s="46"/>
      <c r="BG506" s="46"/>
      <c r="BH506" s="46"/>
      <c r="BI506" s="46"/>
      <c r="BJ506" s="46"/>
      <c r="BK506" s="46"/>
      <c r="BL506" s="46"/>
      <c r="BM506" s="46"/>
      <c r="BN506" s="46"/>
      <c r="BO506" s="46"/>
      <c r="BP506" s="46"/>
      <c r="BQ506" s="46"/>
      <c r="BR506" s="46"/>
      <c r="BS506" s="46"/>
      <c r="BT506" s="46"/>
      <c r="BU506" s="46"/>
      <c r="BV506" s="46"/>
      <c r="BW506" s="46"/>
      <c r="BX506" s="46"/>
      <c r="BY506" s="46"/>
      <c r="BZ506" s="46"/>
      <c r="CA506" s="46"/>
      <c r="CB506" s="46"/>
      <c r="CC506" s="46"/>
      <c r="CD506" s="46"/>
      <c r="CE506" s="46"/>
      <c r="CF506" s="46"/>
      <c r="CG506" s="46"/>
      <c r="CH506" s="46"/>
      <c r="CI506" s="46"/>
      <c r="CJ506" s="46"/>
      <c r="CK506" s="46"/>
      <c r="CL506" s="46"/>
      <c r="CM506" s="46"/>
      <c r="CN506" s="46"/>
      <c r="CO506" s="46"/>
      <c r="CP506" s="46"/>
      <c r="CQ506" s="46"/>
      <c r="CR506" s="46"/>
      <c r="CS506" s="46"/>
      <c r="CT506" s="46"/>
      <c r="CU506" s="46"/>
      <c r="CV506" s="46"/>
      <c r="CW506" s="46"/>
      <c r="CX506" s="46"/>
      <c r="CY506" s="46"/>
      <c r="CZ506" s="46"/>
      <c r="DA506" s="46"/>
      <c r="DB506" s="46"/>
      <c r="DC506" s="46"/>
      <c r="DD506" s="46"/>
      <c r="DE506" s="46"/>
      <c r="DF506" s="46"/>
      <c r="DG506" s="46"/>
      <c r="DH506" s="46"/>
      <c r="DI506" s="46"/>
      <c r="DJ506" s="46"/>
      <c r="DK506" s="46"/>
      <c r="DL506" s="46"/>
      <c r="DM506" s="46"/>
      <c r="DN506" s="46"/>
      <c r="DO506" s="46"/>
      <c r="DP506" s="46"/>
      <c r="DQ506" s="46"/>
      <c r="DR506" s="46"/>
      <c r="DS506" s="46"/>
      <c r="DT506" s="46"/>
      <c r="DU506" s="46"/>
      <c r="DV506" s="46"/>
      <c r="DW506" s="46"/>
      <c r="DX506" s="46"/>
      <c r="DY506" s="46"/>
      <c r="DZ506" s="46"/>
      <c r="EA506" s="46"/>
      <c r="EB506" s="46"/>
      <c r="EC506" s="46"/>
      <c r="ED506" s="46"/>
      <c r="EE506" s="46"/>
      <c r="EF506" s="46"/>
      <c r="EG506" s="46"/>
      <c r="EH506" s="46"/>
      <c r="EI506" s="46"/>
      <c r="EJ506" s="46"/>
      <c r="EK506" s="46"/>
      <c r="EL506" s="46"/>
      <c r="EM506" s="46"/>
      <c r="EN506" s="46"/>
      <c r="EO506" s="46"/>
      <c r="EP506" s="46"/>
      <c r="EQ506" s="46"/>
      <c r="ER506" s="46"/>
      <c r="ES506" s="46"/>
      <c r="ET506" s="46"/>
      <c r="EU506" s="46"/>
      <c r="EV506" s="46"/>
      <c r="EW506" s="46"/>
      <c r="EX506" s="46"/>
      <c r="EY506" s="46"/>
      <c r="EZ506" s="46"/>
      <c r="FA506" s="46"/>
      <c r="FB506" s="46"/>
      <c r="FC506" s="46"/>
      <c r="FD506" s="46"/>
      <c r="FE506" s="46"/>
      <c r="FF506" s="46"/>
      <c r="FG506" s="46"/>
      <c r="FH506" s="46"/>
      <c r="FI506" s="46"/>
      <c r="FJ506" s="46"/>
      <c r="FK506" s="46"/>
      <c r="FL506" s="46"/>
      <c r="FM506" s="46"/>
      <c r="FN506" s="46"/>
      <c r="FO506" s="46"/>
      <c r="FP506" s="46"/>
      <c r="FQ506" s="46"/>
      <c r="FR506" s="46"/>
      <c r="FS506" s="46"/>
      <c r="FT506" s="46"/>
      <c r="FU506" s="46"/>
      <c r="FV506" s="46"/>
      <c r="FW506" s="46"/>
      <c r="FX506" s="46"/>
      <c r="FY506" s="46"/>
      <c r="FZ506" s="46"/>
      <c r="GA506" s="46"/>
      <c r="GB506" s="46"/>
      <c r="GC506" s="46"/>
      <c r="GD506" s="46"/>
      <c r="GE506" s="46"/>
      <c r="GF506" s="46"/>
      <c r="GG506" s="46"/>
      <c r="GH506" s="46"/>
      <c r="GI506" s="46"/>
      <c r="GJ506" s="46"/>
      <c r="GK506" s="46"/>
      <c r="GL506" s="46"/>
      <c r="GM506" s="46"/>
      <c r="GN506" s="46"/>
      <c r="GO506" s="46"/>
      <c r="GP506" s="46"/>
      <c r="GQ506" s="46"/>
      <c r="GR506" s="46"/>
      <c r="GS506" s="46"/>
      <c r="GT506" s="46"/>
      <c r="GU506" s="46"/>
      <c r="GV506" s="46"/>
      <c r="GW506" s="46"/>
      <c r="GX506" s="46"/>
      <c r="GY506" s="46"/>
      <c r="GZ506" s="46"/>
      <c r="HA506" s="46"/>
      <c r="HB506" s="46"/>
      <c r="HC506" s="46"/>
      <c r="HD506" s="46"/>
      <c r="HE506" s="46"/>
      <c r="HF506" s="46"/>
      <c r="HG506" s="46"/>
      <c r="HH506" s="46"/>
      <c r="HI506" s="46"/>
      <c r="HJ506" s="46"/>
      <c r="HK506" s="46"/>
      <c r="HL506" s="46"/>
    </row>
    <row r="507" spans="1:220" s="119" customFormat="1" ht="28.5" customHeight="1" x14ac:dyDescent="0.45">
      <c r="A507" s="19"/>
      <c r="B507" s="21"/>
      <c r="C507" s="120"/>
      <c r="D507" s="19"/>
      <c r="E507" s="19"/>
      <c r="F507" s="19"/>
      <c r="G507" s="19"/>
      <c r="H507" s="19"/>
      <c r="I507" s="19"/>
      <c r="J507" s="68"/>
      <c r="K507" s="19"/>
      <c r="L507" s="19"/>
      <c r="N507" s="45"/>
      <c r="O507" s="46"/>
      <c r="P507" s="46"/>
      <c r="Q507" s="46"/>
      <c r="R507" s="46"/>
      <c r="S507" s="46"/>
      <c r="T507" s="46"/>
      <c r="U507" s="46"/>
      <c r="V507" s="46"/>
      <c r="W507" s="46"/>
      <c r="X507" s="46"/>
      <c r="Y507" s="46"/>
      <c r="Z507" s="46"/>
      <c r="AA507" s="46"/>
      <c r="AB507" s="46"/>
      <c r="AC507" s="46"/>
      <c r="AD507" s="46"/>
      <c r="AE507" s="46"/>
      <c r="AF507" s="46"/>
      <c r="AG507" s="46"/>
      <c r="AH507" s="46"/>
      <c r="AI507" s="46"/>
      <c r="AJ507" s="46"/>
      <c r="AK507" s="46"/>
      <c r="AL507" s="46"/>
      <c r="AM507" s="46"/>
      <c r="AN507" s="46"/>
      <c r="AO507" s="46"/>
      <c r="AP507" s="46"/>
      <c r="AQ507" s="46"/>
      <c r="AR507" s="46"/>
      <c r="AS507" s="46"/>
      <c r="AT507" s="46"/>
      <c r="AU507" s="46"/>
      <c r="AV507" s="46"/>
      <c r="AW507" s="46"/>
      <c r="AX507" s="46"/>
      <c r="AY507" s="46"/>
      <c r="AZ507" s="46"/>
      <c r="BA507" s="46"/>
      <c r="BB507" s="46"/>
      <c r="BC507" s="46"/>
      <c r="BD507" s="46"/>
      <c r="BE507" s="46"/>
      <c r="BF507" s="46"/>
      <c r="BG507" s="46"/>
      <c r="BH507" s="46"/>
      <c r="BI507" s="46"/>
      <c r="BJ507" s="46"/>
      <c r="BK507" s="46"/>
      <c r="BL507" s="46"/>
      <c r="BM507" s="46"/>
      <c r="BN507" s="46"/>
      <c r="BO507" s="46"/>
      <c r="BP507" s="46"/>
      <c r="BQ507" s="46"/>
      <c r="BR507" s="46"/>
      <c r="BS507" s="46"/>
      <c r="BT507" s="46"/>
      <c r="BU507" s="46"/>
      <c r="BV507" s="46"/>
      <c r="BW507" s="46"/>
      <c r="BX507" s="46"/>
      <c r="BY507" s="46"/>
      <c r="BZ507" s="46"/>
      <c r="CA507" s="46"/>
      <c r="CB507" s="46"/>
      <c r="CC507" s="46"/>
      <c r="CD507" s="46"/>
      <c r="CE507" s="46"/>
      <c r="CF507" s="46"/>
      <c r="CG507" s="46"/>
      <c r="CH507" s="46"/>
      <c r="CI507" s="46"/>
      <c r="CJ507" s="46"/>
      <c r="CK507" s="46"/>
      <c r="CL507" s="46"/>
      <c r="CM507" s="46"/>
      <c r="CN507" s="46"/>
      <c r="CO507" s="46"/>
      <c r="CP507" s="46"/>
      <c r="CQ507" s="46"/>
      <c r="CR507" s="46"/>
      <c r="CS507" s="46"/>
      <c r="CT507" s="46"/>
      <c r="CU507" s="46"/>
      <c r="CV507" s="46"/>
      <c r="CW507" s="46"/>
      <c r="CX507" s="46"/>
      <c r="CY507" s="46"/>
      <c r="CZ507" s="46"/>
      <c r="DA507" s="46"/>
      <c r="DB507" s="46"/>
      <c r="DC507" s="46"/>
      <c r="DD507" s="46"/>
      <c r="DE507" s="46"/>
      <c r="DF507" s="46"/>
      <c r="DG507" s="46"/>
      <c r="DH507" s="46"/>
      <c r="DI507" s="46"/>
      <c r="DJ507" s="46"/>
      <c r="DK507" s="46"/>
      <c r="DL507" s="46"/>
      <c r="DM507" s="46"/>
      <c r="DN507" s="46"/>
      <c r="DO507" s="46"/>
      <c r="DP507" s="46"/>
      <c r="DQ507" s="46"/>
      <c r="DR507" s="46"/>
      <c r="DS507" s="46"/>
      <c r="DT507" s="46"/>
      <c r="DU507" s="46"/>
      <c r="DV507" s="46"/>
      <c r="DW507" s="46"/>
      <c r="DX507" s="46"/>
      <c r="DY507" s="46"/>
      <c r="DZ507" s="46"/>
      <c r="EA507" s="46"/>
      <c r="EB507" s="46"/>
      <c r="EC507" s="46"/>
      <c r="ED507" s="46"/>
      <c r="EE507" s="46"/>
      <c r="EF507" s="46"/>
      <c r="EG507" s="46"/>
      <c r="EH507" s="46"/>
      <c r="EI507" s="46"/>
      <c r="EJ507" s="46"/>
      <c r="EK507" s="46"/>
      <c r="EL507" s="46"/>
      <c r="EM507" s="46"/>
      <c r="EN507" s="46"/>
      <c r="EO507" s="46"/>
      <c r="EP507" s="46"/>
      <c r="EQ507" s="46"/>
      <c r="ER507" s="46"/>
      <c r="ES507" s="46"/>
      <c r="ET507" s="46"/>
      <c r="EU507" s="46"/>
      <c r="EV507" s="46"/>
      <c r="EW507" s="46"/>
      <c r="EX507" s="46"/>
      <c r="EY507" s="46"/>
      <c r="EZ507" s="46"/>
      <c r="FA507" s="46"/>
      <c r="FB507" s="46"/>
      <c r="FC507" s="46"/>
      <c r="FD507" s="46"/>
      <c r="FE507" s="46"/>
      <c r="FF507" s="46"/>
      <c r="FG507" s="46"/>
      <c r="FH507" s="46"/>
      <c r="FI507" s="46"/>
      <c r="FJ507" s="46"/>
      <c r="FK507" s="46"/>
      <c r="FL507" s="46"/>
      <c r="FM507" s="46"/>
      <c r="FN507" s="46"/>
      <c r="FO507" s="46"/>
      <c r="FP507" s="46"/>
      <c r="FQ507" s="46"/>
      <c r="FR507" s="46"/>
      <c r="FS507" s="46"/>
      <c r="FT507" s="46"/>
      <c r="FU507" s="46"/>
      <c r="FV507" s="46"/>
      <c r="FW507" s="46"/>
      <c r="FX507" s="46"/>
      <c r="FY507" s="46"/>
      <c r="FZ507" s="46"/>
      <c r="GA507" s="46"/>
      <c r="GB507" s="46"/>
      <c r="GC507" s="46"/>
      <c r="GD507" s="46"/>
      <c r="GE507" s="46"/>
      <c r="GF507" s="46"/>
      <c r="GG507" s="46"/>
      <c r="GH507" s="46"/>
      <c r="GI507" s="46"/>
      <c r="GJ507" s="46"/>
      <c r="GK507" s="46"/>
      <c r="GL507" s="46"/>
      <c r="GM507" s="46"/>
      <c r="GN507" s="46"/>
      <c r="GO507" s="46"/>
      <c r="GP507" s="46"/>
      <c r="GQ507" s="46"/>
      <c r="GR507" s="46"/>
      <c r="GS507" s="46"/>
      <c r="GT507" s="46"/>
      <c r="GU507" s="46"/>
      <c r="GV507" s="46"/>
      <c r="GW507" s="46"/>
      <c r="GX507" s="46"/>
      <c r="GY507" s="46"/>
      <c r="GZ507" s="46"/>
      <c r="HA507" s="46"/>
      <c r="HB507" s="46"/>
      <c r="HC507" s="46"/>
      <c r="HD507" s="46"/>
      <c r="HE507" s="46"/>
      <c r="HF507" s="46"/>
      <c r="HG507" s="46"/>
      <c r="HH507" s="46"/>
      <c r="HI507" s="46"/>
      <c r="HJ507" s="46"/>
      <c r="HK507" s="46"/>
      <c r="HL507" s="46"/>
    </row>
    <row r="508" spans="1:220" s="119" customFormat="1" ht="28.5" customHeight="1" x14ac:dyDescent="0.45">
      <c r="A508" s="19"/>
      <c r="B508" s="21"/>
      <c r="C508" s="120"/>
      <c r="D508" s="19"/>
      <c r="E508" s="19"/>
      <c r="F508" s="19"/>
      <c r="G508" s="19"/>
      <c r="H508" s="19"/>
      <c r="I508" s="19"/>
      <c r="J508" s="68"/>
      <c r="K508" s="19"/>
      <c r="L508" s="19"/>
      <c r="N508" s="45"/>
      <c r="O508" s="46"/>
      <c r="P508" s="46"/>
      <c r="Q508" s="46"/>
      <c r="R508" s="46"/>
      <c r="S508" s="46"/>
      <c r="T508" s="46"/>
      <c r="U508" s="46"/>
      <c r="V508" s="46"/>
      <c r="W508" s="46"/>
      <c r="X508" s="46"/>
      <c r="Y508" s="46"/>
      <c r="Z508" s="46"/>
      <c r="AA508" s="46"/>
      <c r="AB508" s="46"/>
      <c r="AC508" s="46"/>
      <c r="AD508" s="46"/>
      <c r="AE508" s="46"/>
      <c r="AF508" s="46"/>
      <c r="AG508" s="46"/>
      <c r="AH508" s="46"/>
      <c r="AI508" s="46"/>
      <c r="AJ508" s="46"/>
      <c r="AK508" s="46"/>
      <c r="AL508" s="46"/>
      <c r="AM508" s="46"/>
      <c r="AN508" s="46"/>
      <c r="AO508" s="46"/>
      <c r="AP508" s="46"/>
      <c r="AQ508" s="46"/>
      <c r="AR508" s="46"/>
      <c r="AS508" s="46"/>
      <c r="AT508" s="46"/>
      <c r="AU508" s="46"/>
      <c r="AV508" s="46"/>
      <c r="AW508" s="46"/>
      <c r="AX508" s="46"/>
      <c r="AY508" s="46"/>
      <c r="AZ508" s="46"/>
      <c r="BA508" s="46"/>
      <c r="BB508" s="46"/>
      <c r="BC508" s="46"/>
      <c r="BD508" s="46"/>
      <c r="BE508" s="46"/>
      <c r="BF508" s="46"/>
      <c r="BG508" s="46"/>
      <c r="BH508" s="46"/>
      <c r="BI508" s="46"/>
      <c r="BJ508" s="46"/>
      <c r="BK508" s="46"/>
      <c r="BL508" s="46"/>
      <c r="BM508" s="46"/>
      <c r="BN508" s="46"/>
      <c r="BO508" s="46"/>
      <c r="BP508" s="46"/>
      <c r="BQ508" s="46"/>
      <c r="BR508" s="46"/>
      <c r="BS508" s="46"/>
      <c r="BT508" s="46"/>
      <c r="BU508" s="46"/>
      <c r="BV508" s="46"/>
      <c r="BW508" s="46"/>
      <c r="BX508" s="46"/>
      <c r="BY508" s="46"/>
      <c r="BZ508" s="46"/>
      <c r="CA508" s="46"/>
      <c r="CB508" s="46"/>
      <c r="CC508" s="46"/>
      <c r="CD508" s="46"/>
      <c r="CE508" s="46"/>
      <c r="CF508" s="46"/>
      <c r="CG508" s="46"/>
      <c r="CH508" s="46"/>
      <c r="CI508" s="46"/>
      <c r="CJ508" s="46"/>
      <c r="CK508" s="46"/>
      <c r="CL508" s="46"/>
      <c r="CM508" s="46"/>
      <c r="CN508" s="46"/>
      <c r="CO508" s="46"/>
      <c r="CP508" s="46"/>
      <c r="CQ508" s="46"/>
      <c r="CR508" s="46"/>
      <c r="CS508" s="46"/>
      <c r="CT508" s="46"/>
      <c r="CU508" s="46"/>
      <c r="CV508" s="46"/>
      <c r="CW508" s="46"/>
      <c r="CX508" s="46"/>
      <c r="CY508" s="46"/>
      <c r="CZ508" s="46"/>
      <c r="DA508" s="46"/>
      <c r="DB508" s="46"/>
      <c r="DC508" s="46"/>
      <c r="DD508" s="46"/>
      <c r="DE508" s="46"/>
      <c r="DF508" s="46"/>
      <c r="DG508" s="46"/>
      <c r="DH508" s="46"/>
      <c r="DI508" s="46"/>
      <c r="DJ508" s="46"/>
      <c r="DK508" s="46"/>
      <c r="DL508" s="46"/>
      <c r="DM508" s="46"/>
      <c r="DN508" s="46"/>
      <c r="DO508" s="46"/>
      <c r="DP508" s="46"/>
      <c r="DQ508" s="46"/>
      <c r="DR508" s="46"/>
      <c r="DS508" s="46"/>
      <c r="DT508" s="46"/>
      <c r="DU508" s="46"/>
      <c r="DV508" s="46"/>
      <c r="DW508" s="46"/>
      <c r="DX508" s="46"/>
      <c r="DY508" s="46"/>
      <c r="DZ508" s="46"/>
      <c r="EA508" s="46"/>
      <c r="EB508" s="46"/>
      <c r="EC508" s="46"/>
      <c r="ED508" s="46"/>
      <c r="EE508" s="46"/>
      <c r="EF508" s="46"/>
      <c r="EG508" s="46"/>
      <c r="EH508" s="46"/>
      <c r="EI508" s="46"/>
      <c r="EJ508" s="46"/>
      <c r="EK508" s="46"/>
      <c r="EL508" s="46"/>
      <c r="EM508" s="46"/>
      <c r="EN508" s="46"/>
      <c r="EO508" s="46"/>
      <c r="EP508" s="46"/>
      <c r="EQ508" s="46"/>
      <c r="ER508" s="46"/>
      <c r="ES508" s="46"/>
      <c r="ET508" s="46"/>
      <c r="EU508" s="46"/>
      <c r="EV508" s="46"/>
      <c r="EW508" s="46"/>
      <c r="EX508" s="46"/>
      <c r="EY508" s="46"/>
      <c r="EZ508" s="46"/>
      <c r="FA508" s="46"/>
      <c r="FB508" s="46"/>
      <c r="FC508" s="46"/>
      <c r="FD508" s="46"/>
      <c r="FE508" s="46"/>
      <c r="FF508" s="46"/>
      <c r="FG508" s="46"/>
      <c r="FH508" s="46"/>
      <c r="FI508" s="46"/>
      <c r="FJ508" s="46"/>
      <c r="FK508" s="46"/>
      <c r="FL508" s="46"/>
      <c r="FM508" s="46"/>
      <c r="FN508" s="46"/>
      <c r="FO508" s="46"/>
      <c r="FP508" s="46"/>
      <c r="FQ508" s="46"/>
      <c r="FR508" s="46"/>
      <c r="FS508" s="46"/>
      <c r="FT508" s="46"/>
      <c r="FU508" s="46"/>
      <c r="FV508" s="46"/>
      <c r="FW508" s="46"/>
      <c r="FX508" s="46"/>
      <c r="FY508" s="46"/>
      <c r="FZ508" s="46"/>
      <c r="GA508" s="46"/>
      <c r="GB508" s="46"/>
      <c r="GC508" s="46"/>
      <c r="GD508" s="46"/>
      <c r="GE508" s="46"/>
      <c r="GF508" s="46"/>
      <c r="GG508" s="46"/>
      <c r="GH508" s="46"/>
      <c r="GI508" s="46"/>
      <c r="GJ508" s="46"/>
      <c r="GK508" s="46"/>
      <c r="GL508" s="46"/>
      <c r="GM508" s="46"/>
      <c r="GN508" s="46"/>
      <c r="GO508" s="46"/>
      <c r="GP508" s="46"/>
      <c r="GQ508" s="46"/>
      <c r="GR508" s="46"/>
      <c r="GS508" s="46"/>
      <c r="GT508" s="46"/>
      <c r="GU508" s="46"/>
      <c r="GV508" s="46"/>
      <c r="GW508" s="46"/>
      <c r="GX508" s="46"/>
      <c r="GY508" s="46"/>
      <c r="GZ508" s="46"/>
      <c r="HA508" s="46"/>
      <c r="HB508" s="46"/>
      <c r="HC508" s="46"/>
      <c r="HD508" s="46"/>
      <c r="HE508" s="46"/>
      <c r="HF508" s="46"/>
      <c r="HG508" s="46"/>
      <c r="HH508" s="46"/>
      <c r="HI508" s="46"/>
      <c r="HJ508" s="46"/>
      <c r="HK508" s="46"/>
      <c r="HL508" s="46"/>
    </row>
    <row r="509" spans="1:220" s="119" customFormat="1" ht="28.5" customHeight="1" x14ac:dyDescent="0.45">
      <c r="A509" s="19"/>
      <c r="B509" s="21"/>
      <c r="C509" s="120"/>
      <c r="D509" s="19"/>
      <c r="E509" s="19"/>
      <c r="F509" s="19"/>
      <c r="G509" s="19"/>
      <c r="H509" s="19"/>
      <c r="I509" s="19"/>
      <c r="J509" s="68"/>
      <c r="K509" s="19"/>
      <c r="L509" s="19"/>
      <c r="N509" s="45"/>
      <c r="O509" s="46"/>
      <c r="P509" s="46"/>
      <c r="Q509" s="46"/>
      <c r="R509" s="46"/>
      <c r="S509" s="46"/>
      <c r="T509" s="46"/>
      <c r="U509" s="46"/>
      <c r="V509" s="46"/>
      <c r="W509" s="46"/>
      <c r="X509" s="46"/>
      <c r="Y509" s="46"/>
      <c r="Z509" s="46"/>
      <c r="AA509" s="46"/>
      <c r="AB509" s="46"/>
      <c r="AC509" s="46"/>
      <c r="AD509" s="46"/>
      <c r="AE509" s="46"/>
      <c r="AF509" s="46"/>
      <c r="AG509" s="46"/>
      <c r="AH509" s="46"/>
      <c r="AI509" s="46"/>
      <c r="AJ509" s="46"/>
      <c r="AK509" s="46"/>
      <c r="AL509" s="46"/>
      <c r="AM509" s="46"/>
      <c r="AN509" s="46"/>
      <c r="AO509" s="46"/>
      <c r="AP509" s="46"/>
      <c r="AQ509" s="46"/>
      <c r="AR509" s="46"/>
      <c r="AS509" s="46"/>
      <c r="AT509" s="46"/>
      <c r="AU509" s="46"/>
      <c r="AV509" s="46"/>
      <c r="AW509" s="46"/>
      <c r="AX509" s="46"/>
      <c r="AY509" s="46"/>
      <c r="AZ509" s="46"/>
      <c r="BA509" s="46"/>
      <c r="BB509" s="46"/>
      <c r="BC509" s="46"/>
      <c r="BD509" s="46"/>
      <c r="BE509" s="46"/>
      <c r="BF509" s="46"/>
      <c r="BG509" s="46"/>
      <c r="BH509" s="46"/>
      <c r="BI509" s="46"/>
      <c r="BJ509" s="46"/>
      <c r="BK509" s="46"/>
      <c r="BL509" s="46"/>
      <c r="BM509" s="46"/>
      <c r="BN509" s="46"/>
      <c r="BO509" s="46"/>
      <c r="BP509" s="46"/>
      <c r="BQ509" s="46"/>
      <c r="BR509" s="46"/>
      <c r="BS509" s="46"/>
      <c r="BT509" s="46"/>
      <c r="BU509" s="46"/>
      <c r="BV509" s="46"/>
      <c r="BW509" s="46"/>
      <c r="BX509" s="46"/>
      <c r="BY509" s="46"/>
      <c r="BZ509" s="46"/>
      <c r="CA509" s="46"/>
      <c r="CB509" s="46"/>
      <c r="CC509" s="46"/>
      <c r="CD509" s="46"/>
      <c r="CE509" s="46"/>
      <c r="CF509" s="46"/>
      <c r="CG509" s="46"/>
      <c r="CH509" s="46"/>
      <c r="CI509" s="46"/>
      <c r="CJ509" s="46"/>
      <c r="CK509" s="46"/>
      <c r="CL509" s="46"/>
      <c r="CM509" s="46"/>
      <c r="CN509" s="46"/>
      <c r="CO509" s="46"/>
      <c r="CP509" s="46"/>
      <c r="CQ509" s="46"/>
      <c r="CR509" s="46"/>
      <c r="CS509" s="46"/>
      <c r="CT509" s="46"/>
      <c r="CU509" s="46"/>
      <c r="CV509" s="46"/>
      <c r="CW509" s="46"/>
      <c r="CX509" s="46"/>
      <c r="CY509" s="46"/>
      <c r="CZ509" s="46"/>
      <c r="DA509" s="46"/>
      <c r="DB509" s="46"/>
      <c r="DC509" s="46"/>
      <c r="DD509" s="46"/>
      <c r="DE509" s="46"/>
      <c r="DF509" s="46"/>
      <c r="DG509" s="46"/>
      <c r="DH509" s="46"/>
      <c r="DI509" s="46"/>
      <c r="DJ509" s="46"/>
      <c r="DK509" s="46"/>
      <c r="DL509" s="46"/>
      <c r="DM509" s="46"/>
      <c r="DN509" s="46"/>
      <c r="DO509" s="46"/>
      <c r="DP509" s="46"/>
      <c r="DQ509" s="46"/>
      <c r="DR509" s="46"/>
      <c r="DS509" s="46"/>
      <c r="DT509" s="46"/>
      <c r="DU509" s="46"/>
      <c r="DV509" s="46"/>
      <c r="DW509" s="46"/>
      <c r="DX509" s="46"/>
      <c r="DY509" s="46"/>
      <c r="DZ509" s="46"/>
      <c r="EA509" s="46"/>
      <c r="EB509" s="46"/>
      <c r="EC509" s="46"/>
      <c r="ED509" s="46"/>
      <c r="EE509" s="46"/>
      <c r="EF509" s="46"/>
      <c r="EG509" s="46"/>
      <c r="EH509" s="46"/>
      <c r="EI509" s="46"/>
      <c r="EJ509" s="46"/>
      <c r="EK509" s="46"/>
      <c r="EL509" s="46"/>
      <c r="EM509" s="46"/>
      <c r="EN509" s="46"/>
      <c r="EO509" s="46"/>
      <c r="EP509" s="46"/>
      <c r="EQ509" s="46"/>
      <c r="ER509" s="46"/>
      <c r="ES509" s="46"/>
      <c r="ET509" s="46"/>
      <c r="EU509" s="46"/>
      <c r="EV509" s="46"/>
      <c r="EW509" s="46"/>
      <c r="EX509" s="46"/>
      <c r="EY509" s="46"/>
      <c r="EZ509" s="46"/>
      <c r="FA509" s="46"/>
      <c r="FB509" s="46"/>
      <c r="FC509" s="46"/>
      <c r="FD509" s="46"/>
      <c r="FE509" s="46"/>
      <c r="FF509" s="46"/>
      <c r="FG509" s="46"/>
      <c r="FH509" s="46"/>
      <c r="FI509" s="46"/>
      <c r="FJ509" s="46"/>
      <c r="FK509" s="46"/>
      <c r="FL509" s="46"/>
      <c r="FM509" s="46"/>
      <c r="FN509" s="46"/>
      <c r="FO509" s="46"/>
      <c r="FP509" s="46"/>
      <c r="FQ509" s="46"/>
      <c r="FR509" s="46"/>
      <c r="FS509" s="46"/>
      <c r="FT509" s="46"/>
      <c r="FU509" s="46"/>
      <c r="FV509" s="46"/>
      <c r="FW509" s="46"/>
      <c r="FX509" s="46"/>
      <c r="FY509" s="46"/>
      <c r="FZ509" s="46"/>
      <c r="GA509" s="46"/>
      <c r="GB509" s="46"/>
      <c r="GC509" s="46"/>
      <c r="GD509" s="46"/>
      <c r="GE509" s="46"/>
      <c r="GF509" s="46"/>
      <c r="GG509" s="46"/>
      <c r="GH509" s="46"/>
      <c r="GI509" s="46"/>
      <c r="GJ509" s="46"/>
      <c r="GK509" s="46"/>
      <c r="GL509" s="46"/>
      <c r="GM509" s="46"/>
      <c r="GN509" s="46"/>
      <c r="GO509" s="46"/>
      <c r="GP509" s="46"/>
      <c r="GQ509" s="46"/>
      <c r="GR509" s="46"/>
      <c r="GS509" s="46"/>
      <c r="GT509" s="46"/>
      <c r="GU509" s="46"/>
      <c r="GV509" s="46"/>
      <c r="GW509" s="46"/>
      <c r="GX509" s="46"/>
      <c r="GY509" s="46"/>
      <c r="GZ509" s="46"/>
      <c r="HA509" s="46"/>
      <c r="HB509" s="46"/>
      <c r="HC509" s="46"/>
      <c r="HD509" s="46"/>
      <c r="HE509" s="46"/>
      <c r="HF509" s="46"/>
      <c r="HG509" s="46"/>
      <c r="HH509" s="46"/>
      <c r="HI509" s="46"/>
      <c r="HJ509" s="46"/>
      <c r="HK509" s="46"/>
      <c r="HL509" s="46"/>
    </row>
    <row r="510" spans="1:220" s="119" customFormat="1" ht="28.5" customHeight="1" x14ac:dyDescent="0.45">
      <c r="A510" s="19"/>
      <c r="B510" s="21"/>
      <c r="C510" s="120"/>
      <c r="D510" s="19"/>
      <c r="E510" s="19"/>
      <c r="F510" s="19"/>
      <c r="G510" s="19"/>
      <c r="H510" s="19"/>
      <c r="I510" s="19"/>
      <c r="J510" s="68"/>
      <c r="K510" s="19"/>
      <c r="L510" s="19"/>
      <c r="N510" s="45"/>
      <c r="O510" s="46"/>
      <c r="P510" s="46"/>
      <c r="Q510" s="46"/>
      <c r="R510" s="46"/>
      <c r="S510" s="46"/>
      <c r="T510" s="46"/>
      <c r="U510" s="46"/>
      <c r="V510" s="46"/>
      <c r="W510" s="46"/>
      <c r="X510" s="46"/>
      <c r="Y510" s="46"/>
      <c r="Z510" s="46"/>
      <c r="AA510" s="46"/>
      <c r="AB510" s="46"/>
      <c r="AC510" s="46"/>
      <c r="AD510" s="46"/>
      <c r="AE510" s="46"/>
      <c r="AF510" s="46"/>
      <c r="AG510" s="46"/>
      <c r="AH510" s="46"/>
      <c r="AI510" s="46"/>
      <c r="AJ510" s="46"/>
      <c r="AK510" s="46"/>
      <c r="AL510" s="46"/>
      <c r="AM510" s="46"/>
      <c r="AN510" s="46"/>
      <c r="AO510" s="46"/>
      <c r="AP510" s="46"/>
      <c r="AQ510" s="46"/>
      <c r="AR510" s="46"/>
      <c r="AS510" s="46"/>
      <c r="AT510" s="46"/>
      <c r="AU510" s="46"/>
      <c r="AV510" s="46"/>
      <c r="AW510" s="46"/>
      <c r="AX510" s="46"/>
      <c r="AY510" s="46"/>
      <c r="AZ510" s="46"/>
      <c r="BA510" s="46"/>
      <c r="BB510" s="46"/>
      <c r="BC510" s="46"/>
      <c r="BD510" s="46"/>
      <c r="BE510" s="46"/>
      <c r="BF510" s="46"/>
      <c r="BG510" s="46"/>
      <c r="BH510" s="46"/>
      <c r="BI510" s="46"/>
      <c r="BJ510" s="46"/>
      <c r="BK510" s="46"/>
      <c r="BL510" s="46"/>
      <c r="BM510" s="46"/>
      <c r="BN510" s="46"/>
      <c r="BO510" s="46"/>
      <c r="BP510" s="46"/>
      <c r="BQ510" s="46"/>
      <c r="BR510" s="46"/>
      <c r="BS510" s="46"/>
      <c r="BT510" s="46"/>
      <c r="BU510" s="46"/>
      <c r="BV510" s="46"/>
      <c r="BW510" s="46"/>
      <c r="BX510" s="46"/>
      <c r="BY510" s="46"/>
      <c r="BZ510" s="46"/>
      <c r="CA510" s="46"/>
      <c r="CB510" s="46"/>
      <c r="CC510" s="46"/>
      <c r="CD510" s="46"/>
      <c r="CE510" s="46"/>
      <c r="CF510" s="46"/>
      <c r="CG510" s="46"/>
      <c r="CH510" s="46"/>
      <c r="CI510" s="46"/>
      <c r="CJ510" s="46"/>
      <c r="CK510" s="46"/>
      <c r="CL510" s="46"/>
      <c r="CM510" s="46"/>
      <c r="CN510" s="46"/>
      <c r="CO510" s="46"/>
      <c r="CP510" s="46"/>
      <c r="CQ510" s="46"/>
      <c r="CR510" s="46"/>
      <c r="CS510" s="46"/>
      <c r="CT510" s="46"/>
      <c r="CU510" s="46"/>
      <c r="CV510" s="46"/>
      <c r="CW510" s="46"/>
      <c r="CX510" s="46"/>
      <c r="CY510" s="46"/>
      <c r="CZ510" s="46"/>
      <c r="DA510" s="46"/>
      <c r="DB510" s="46"/>
      <c r="DC510" s="46"/>
      <c r="DD510" s="46"/>
      <c r="DE510" s="46"/>
      <c r="DF510" s="46"/>
      <c r="DG510" s="46"/>
      <c r="DH510" s="46"/>
      <c r="DI510" s="46"/>
      <c r="DJ510" s="46"/>
      <c r="DK510" s="46"/>
      <c r="DL510" s="46"/>
      <c r="DM510" s="46"/>
      <c r="DN510" s="46"/>
      <c r="DO510" s="46"/>
      <c r="DP510" s="46"/>
      <c r="DQ510" s="46"/>
      <c r="DR510" s="46"/>
      <c r="DS510" s="46"/>
      <c r="DT510" s="46"/>
      <c r="DU510" s="46"/>
      <c r="DV510" s="46"/>
      <c r="DW510" s="46"/>
      <c r="DX510" s="46"/>
      <c r="DY510" s="46"/>
      <c r="DZ510" s="46"/>
      <c r="EA510" s="46"/>
      <c r="EB510" s="46"/>
      <c r="EC510" s="46"/>
      <c r="ED510" s="46"/>
      <c r="EE510" s="46"/>
      <c r="EF510" s="46"/>
      <c r="EG510" s="46"/>
      <c r="EH510" s="46"/>
      <c r="EI510" s="46"/>
      <c r="EJ510" s="46"/>
      <c r="EK510" s="46"/>
      <c r="EL510" s="46"/>
      <c r="EM510" s="46"/>
      <c r="EN510" s="46"/>
      <c r="EO510" s="46"/>
      <c r="EP510" s="46"/>
      <c r="EQ510" s="46"/>
      <c r="ER510" s="46"/>
      <c r="ES510" s="46"/>
      <c r="ET510" s="46"/>
      <c r="EU510" s="46"/>
      <c r="EV510" s="46"/>
      <c r="EW510" s="46"/>
      <c r="EX510" s="46"/>
      <c r="EY510" s="46"/>
      <c r="EZ510" s="46"/>
      <c r="FA510" s="46"/>
      <c r="FB510" s="46"/>
      <c r="FC510" s="46"/>
      <c r="FD510" s="46"/>
      <c r="FE510" s="46"/>
      <c r="FF510" s="46"/>
      <c r="FG510" s="46"/>
      <c r="FH510" s="46"/>
      <c r="FI510" s="46"/>
      <c r="FJ510" s="46"/>
      <c r="FK510" s="46"/>
      <c r="FL510" s="46"/>
      <c r="FM510" s="46"/>
      <c r="FN510" s="46"/>
      <c r="FO510" s="46"/>
      <c r="FP510" s="46"/>
      <c r="FQ510" s="46"/>
      <c r="FR510" s="46"/>
      <c r="FS510" s="46"/>
      <c r="FT510" s="46"/>
      <c r="FU510" s="46"/>
      <c r="FV510" s="46"/>
      <c r="FW510" s="46"/>
      <c r="FX510" s="46"/>
      <c r="FY510" s="46"/>
      <c r="FZ510" s="46"/>
      <c r="GA510" s="46"/>
      <c r="GB510" s="46"/>
      <c r="GC510" s="46"/>
      <c r="GD510" s="46"/>
      <c r="GE510" s="46"/>
      <c r="GF510" s="46"/>
      <c r="GG510" s="46"/>
      <c r="GH510" s="46"/>
      <c r="GI510" s="46"/>
      <c r="GJ510" s="46"/>
      <c r="GK510" s="46"/>
      <c r="GL510" s="46"/>
      <c r="GM510" s="46"/>
      <c r="GN510" s="46"/>
      <c r="GO510" s="46"/>
      <c r="GP510" s="46"/>
      <c r="GQ510" s="46"/>
      <c r="GR510" s="46"/>
      <c r="GS510" s="46"/>
      <c r="GT510" s="46"/>
      <c r="GU510" s="46"/>
      <c r="GV510" s="46"/>
      <c r="GW510" s="46"/>
      <c r="GX510" s="46"/>
      <c r="GY510" s="46"/>
      <c r="GZ510" s="46"/>
      <c r="HA510" s="46"/>
      <c r="HB510" s="46"/>
      <c r="HC510" s="46"/>
      <c r="HD510" s="46"/>
      <c r="HE510" s="46"/>
      <c r="HF510" s="46"/>
      <c r="HG510" s="46"/>
      <c r="HH510" s="46"/>
      <c r="HI510" s="46"/>
      <c r="HJ510" s="46"/>
      <c r="HK510" s="46"/>
      <c r="HL510" s="46"/>
    </row>
    <row r="511" spans="1:220" s="119" customFormat="1" ht="28.5" customHeight="1" x14ac:dyDescent="0.45">
      <c r="A511" s="19"/>
      <c r="B511" s="21"/>
      <c r="C511" s="120"/>
      <c r="D511" s="19"/>
      <c r="E511" s="19"/>
      <c r="F511" s="19"/>
      <c r="G511" s="19"/>
      <c r="H511" s="19"/>
      <c r="I511" s="19"/>
      <c r="J511" s="68"/>
      <c r="K511" s="19"/>
      <c r="L511" s="19"/>
      <c r="N511" s="45"/>
      <c r="O511" s="46"/>
      <c r="P511" s="46"/>
      <c r="Q511" s="46"/>
      <c r="R511" s="46"/>
      <c r="S511" s="46"/>
      <c r="T511" s="46"/>
      <c r="U511" s="46"/>
      <c r="V511" s="46"/>
      <c r="W511" s="46"/>
      <c r="X511" s="46"/>
      <c r="Y511" s="46"/>
      <c r="Z511" s="46"/>
      <c r="AA511" s="46"/>
      <c r="AB511" s="46"/>
      <c r="AC511" s="46"/>
      <c r="AD511" s="46"/>
      <c r="AE511" s="46"/>
      <c r="AF511" s="46"/>
      <c r="AG511" s="46"/>
      <c r="AH511" s="46"/>
      <c r="AI511" s="46"/>
      <c r="AJ511" s="46"/>
      <c r="AK511" s="46"/>
      <c r="AL511" s="46"/>
      <c r="AM511" s="46"/>
      <c r="AN511" s="46"/>
      <c r="AO511" s="46"/>
      <c r="AP511" s="46"/>
      <c r="AQ511" s="46"/>
      <c r="AR511" s="46"/>
      <c r="AS511" s="46"/>
      <c r="AT511" s="46"/>
      <c r="AU511" s="46"/>
      <c r="AV511" s="46"/>
      <c r="AW511" s="46"/>
      <c r="AX511" s="46"/>
      <c r="AY511" s="46"/>
      <c r="AZ511" s="46"/>
      <c r="BA511" s="46"/>
      <c r="BB511" s="46"/>
      <c r="BC511" s="46"/>
      <c r="BD511" s="46"/>
      <c r="BE511" s="46"/>
      <c r="BF511" s="46"/>
      <c r="BG511" s="46"/>
      <c r="BH511" s="46"/>
      <c r="BI511" s="46"/>
      <c r="BJ511" s="46"/>
      <c r="BK511" s="46"/>
      <c r="BL511" s="46"/>
      <c r="BM511" s="46"/>
      <c r="BN511" s="46"/>
      <c r="BO511" s="46"/>
      <c r="BP511" s="46"/>
      <c r="BQ511" s="46"/>
      <c r="BR511" s="46"/>
      <c r="BS511" s="46"/>
      <c r="BT511" s="46"/>
      <c r="BU511" s="46"/>
      <c r="BV511" s="46"/>
      <c r="BW511" s="46"/>
      <c r="BX511" s="46"/>
      <c r="BY511" s="46"/>
      <c r="BZ511" s="46"/>
      <c r="CA511" s="46"/>
      <c r="CB511" s="46"/>
      <c r="CC511" s="46"/>
      <c r="CD511" s="46"/>
      <c r="CE511" s="46"/>
      <c r="CF511" s="46"/>
      <c r="CG511" s="46"/>
      <c r="CH511" s="46"/>
      <c r="CI511" s="46"/>
      <c r="CJ511" s="46"/>
      <c r="CK511" s="46"/>
      <c r="CL511" s="46"/>
      <c r="CM511" s="46"/>
      <c r="CN511" s="46"/>
      <c r="CO511" s="46"/>
      <c r="CP511" s="46"/>
      <c r="CQ511" s="46"/>
      <c r="CR511" s="46"/>
      <c r="CS511" s="46"/>
      <c r="CT511" s="46"/>
      <c r="CU511" s="46"/>
      <c r="CV511" s="46"/>
      <c r="CW511" s="46"/>
      <c r="CX511" s="46"/>
      <c r="CY511" s="46"/>
      <c r="CZ511" s="46"/>
      <c r="DA511" s="46"/>
      <c r="DB511" s="46"/>
      <c r="DC511" s="46"/>
      <c r="DD511" s="46"/>
      <c r="DE511" s="46"/>
      <c r="DF511" s="46"/>
      <c r="DG511" s="46"/>
      <c r="DH511" s="46"/>
      <c r="DI511" s="46"/>
      <c r="DJ511" s="46"/>
      <c r="DK511" s="46"/>
      <c r="DL511" s="46"/>
      <c r="DM511" s="46"/>
      <c r="DN511" s="46"/>
      <c r="DO511" s="46"/>
      <c r="DP511" s="46"/>
      <c r="DQ511" s="46"/>
      <c r="DR511" s="46"/>
      <c r="DS511" s="46"/>
      <c r="DT511" s="46"/>
      <c r="DU511" s="46"/>
      <c r="DV511" s="46"/>
      <c r="DW511" s="46"/>
      <c r="DX511" s="46"/>
      <c r="DY511" s="46"/>
      <c r="DZ511" s="46"/>
      <c r="EA511" s="46"/>
      <c r="EB511" s="46"/>
      <c r="EC511" s="46"/>
      <c r="ED511" s="46"/>
      <c r="EE511" s="46"/>
      <c r="EF511" s="46"/>
      <c r="EG511" s="46"/>
      <c r="EH511" s="46"/>
      <c r="EI511" s="46"/>
      <c r="EJ511" s="46"/>
      <c r="EK511" s="46"/>
      <c r="EL511" s="46"/>
      <c r="EM511" s="46"/>
      <c r="EN511" s="46"/>
      <c r="EO511" s="46"/>
      <c r="EP511" s="46"/>
      <c r="EQ511" s="46"/>
      <c r="ER511" s="46"/>
      <c r="ES511" s="46"/>
      <c r="ET511" s="46"/>
      <c r="EU511" s="46"/>
      <c r="EV511" s="46"/>
      <c r="EW511" s="46"/>
      <c r="EX511" s="46"/>
      <c r="EY511" s="46"/>
      <c r="EZ511" s="46"/>
      <c r="FA511" s="46"/>
      <c r="FB511" s="46"/>
      <c r="FC511" s="46"/>
      <c r="FD511" s="46"/>
      <c r="FE511" s="46"/>
      <c r="FF511" s="46"/>
      <c r="FG511" s="46"/>
      <c r="FH511" s="46"/>
      <c r="FI511" s="46"/>
      <c r="FJ511" s="46"/>
      <c r="FK511" s="46"/>
      <c r="FL511" s="46"/>
      <c r="FM511" s="46"/>
      <c r="FN511" s="46"/>
      <c r="FO511" s="46"/>
      <c r="FP511" s="46"/>
      <c r="FQ511" s="46"/>
      <c r="FR511" s="46"/>
      <c r="FS511" s="46"/>
      <c r="FT511" s="46"/>
      <c r="FU511" s="46"/>
      <c r="FV511" s="46"/>
      <c r="FW511" s="46"/>
      <c r="FX511" s="46"/>
      <c r="FY511" s="46"/>
      <c r="FZ511" s="46"/>
      <c r="GA511" s="46"/>
      <c r="GB511" s="46"/>
      <c r="GC511" s="46"/>
      <c r="GD511" s="46"/>
      <c r="GE511" s="46"/>
      <c r="GF511" s="46"/>
      <c r="GG511" s="46"/>
      <c r="GH511" s="46"/>
      <c r="GI511" s="46"/>
      <c r="GJ511" s="46"/>
      <c r="GK511" s="46"/>
      <c r="GL511" s="46"/>
      <c r="GM511" s="46"/>
      <c r="GN511" s="46"/>
      <c r="GO511" s="46"/>
      <c r="GP511" s="46"/>
      <c r="GQ511" s="46"/>
      <c r="GR511" s="46"/>
      <c r="GS511" s="46"/>
      <c r="GT511" s="46"/>
      <c r="GU511" s="46"/>
      <c r="GV511" s="46"/>
      <c r="GW511" s="46"/>
      <c r="GX511" s="46"/>
      <c r="GY511" s="46"/>
      <c r="GZ511" s="46"/>
      <c r="HA511" s="46"/>
      <c r="HB511" s="46"/>
      <c r="HC511" s="46"/>
      <c r="HD511" s="46"/>
      <c r="HE511" s="46"/>
      <c r="HF511" s="46"/>
      <c r="HG511" s="46"/>
      <c r="HH511" s="46"/>
      <c r="HI511" s="46"/>
      <c r="HJ511" s="46"/>
      <c r="HK511" s="46"/>
      <c r="HL511" s="46"/>
    </row>
    <row r="512" spans="1:220" s="119" customFormat="1" ht="28.5" customHeight="1" x14ac:dyDescent="0.45">
      <c r="A512" s="19"/>
      <c r="B512" s="21"/>
      <c r="C512" s="120"/>
      <c r="D512" s="19"/>
      <c r="E512" s="19"/>
      <c r="F512" s="19"/>
      <c r="G512" s="19"/>
      <c r="H512" s="19"/>
      <c r="I512" s="19"/>
      <c r="J512" s="68"/>
      <c r="K512" s="19"/>
      <c r="L512" s="19"/>
      <c r="N512" s="45"/>
      <c r="O512" s="46"/>
      <c r="P512" s="46"/>
      <c r="Q512" s="46"/>
      <c r="R512" s="46"/>
      <c r="S512" s="46"/>
      <c r="T512" s="46"/>
      <c r="U512" s="46"/>
      <c r="V512" s="46"/>
      <c r="W512" s="46"/>
      <c r="X512" s="46"/>
      <c r="Y512" s="46"/>
      <c r="Z512" s="46"/>
      <c r="AA512" s="46"/>
      <c r="AB512" s="46"/>
      <c r="AC512" s="46"/>
      <c r="AD512" s="46"/>
      <c r="AE512" s="46"/>
      <c r="AF512" s="46"/>
      <c r="AG512" s="46"/>
      <c r="AH512" s="46"/>
      <c r="AI512" s="46"/>
      <c r="AJ512" s="46"/>
      <c r="AK512" s="46"/>
      <c r="AL512" s="46"/>
      <c r="AM512" s="46"/>
      <c r="AN512" s="46"/>
      <c r="AO512" s="46"/>
      <c r="AP512" s="46"/>
      <c r="AQ512" s="46"/>
      <c r="AR512" s="46"/>
      <c r="AS512" s="46"/>
      <c r="AT512" s="46"/>
      <c r="AU512" s="46"/>
      <c r="AV512" s="46"/>
      <c r="AW512" s="46"/>
      <c r="AX512" s="46"/>
      <c r="AY512" s="46"/>
      <c r="AZ512" s="46"/>
      <c r="BA512" s="46"/>
      <c r="BB512" s="46"/>
      <c r="BC512" s="46"/>
      <c r="BD512" s="46"/>
      <c r="BE512" s="46"/>
      <c r="BF512" s="46"/>
      <c r="BG512" s="46"/>
      <c r="BH512" s="46"/>
      <c r="BI512" s="46"/>
      <c r="BJ512" s="46"/>
      <c r="BK512" s="46"/>
      <c r="BL512" s="46"/>
      <c r="BM512" s="46"/>
      <c r="BN512" s="46"/>
      <c r="BO512" s="46"/>
      <c r="BP512" s="46"/>
      <c r="BQ512" s="46"/>
      <c r="BR512" s="46"/>
      <c r="BS512" s="46"/>
      <c r="BT512" s="46"/>
      <c r="BU512" s="46"/>
      <c r="BV512" s="46"/>
      <c r="BW512" s="46"/>
      <c r="BX512" s="46"/>
      <c r="BY512" s="46"/>
      <c r="BZ512" s="46"/>
      <c r="CA512" s="46"/>
      <c r="CB512" s="46"/>
      <c r="CC512" s="46"/>
      <c r="CD512" s="46"/>
      <c r="CE512" s="46"/>
      <c r="CF512" s="46"/>
      <c r="CG512" s="46"/>
      <c r="CH512" s="46"/>
      <c r="CI512" s="46"/>
      <c r="CJ512" s="46"/>
      <c r="CK512" s="46"/>
      <c r="CL512" s="46"/>
      <c r="CM512" s="46"/>
      <c r="CN512" s="46"/>
      <c r="CO512" s="46"/>
      <c r="CP512" s="46"/>
      <c r="CQ512" s="46"/>
      <c r="CR512" s="46"/>
      <c r="CS512" s="46"/>
      <c r="CT512" s="46"/>
      <c r="CU512" s="46"/>
      <c r="CV512" s="46"/>
      <c r="CW512" s="46"/>
      <c r="CX512" s="46"/>
      <c r="CY512" s="46"/>
      <c r="CZ512" s="46"/>
      <c r="DA512" s="46"/>
      <c r="DB512" s="46"/>
      <c r="DC512" s="46"/>
      <c r="DD512" s="46"/>
      <c r="DE512" s="46"/>
      <c r="DF512" s="46"/>
      <c r="DG512" s="46"/>
      <c r="DH512" s="46"/>
      <c r="DI512" s="46"/>
      <c r="DJ512" s="46"/>
      <c r="DK512" s="46"/>
      <c r="DL512" s="46"/>
      <c r="DM512" s="46"/>
      <c r="DN512" s="46"/>
      <c r="DO512" s="46"/>
      <c r="DP512" s="46"/>
      <c r="DQ512" s="46"/>
      <c r="DR512" s="46"/>
      <c r="DS512" s="46"/>
      <c r="DT512" s="46"/>
      <c r="DU512" s="46"/>
      <c r="DV512" s="46"/>
      <c r="DW512" s="46"/>
      <c r="DX512" s="46"/>
      <c r="DY512" s="46"/>
      <c r="DZ512" s="46"/>
      <c r="EA512" s="46"/>
      <c r="EB512" s="46"/>
      <c r="EC512" s="46"/>
      <c r="ED512" s="46"/>
      <c r="EE512" s="46"/>
      <c r="EF512" s="46"/>
      <c r="EG512" s="46"/>
      <c r="EH512" s="46"/>
      <c r="EI512" s="46"/>
      <c r="EJ512" s="46"/>
      <c r="EK512" s="46"/>
      <c r="EL512" s="46"/>
      <c r="EM512" s="46"/>
      <c r="EN512" s="46"/>
      <c r="EO512" s="46"/>
      <c r="EP512" s="46"/>
      <c r="EQ512" s="46"/>
      <c r="ER512" s="46"/>
      <c r="ES512" s="46"/>
      <c r="ET512" s="46"/>
      <c r="EU512" s="46"/>
      <c r="EV512" s="46"/>
      <c r="EW512" s="46"/>
      <c r="EX512" s="46"/>
      <c r="EY512" s="46"/>
      <c r="EZ512" s="46"/>
      <c r="FA512" s="46"/>
      <c r="FB512" s="46"/>
      <c r="FC512" s="46"/>
      <c r="FD512" s="46"/>
      <c r="FE512" s="46"/>
      <c r="FF512" s="46"/>
      <c r="FG512" s="46"/>
      <c r="FH512" s="46"/>
      <c r="FI512" s="46"/>
      <c r="FJ512" s="46"/>
      <c r="FK512" s="46"/>
      <c r="FL512" s="46"/>
      <c r="FM512" s="46"/>
      <c r="FN512" s="46"/>
      <c r="FO512" s="46"/>
      <c r="FP512" s="46"/>
      <c r="FQ512" s="46"/>
      <c r="FR512" s="46"/>
      <c r="FS512" s="46"/>
      <c r="FT512" s="46"/>
      <c r="FU512" s="46"/>
      <c r="FV512" s="46"/>
      <c r="FW512" s="46"/>
      <c r="FX512" s="46"/>
      <c r="FY512" s="46"/>
      <c r="FZ512" s="46"/>
      <c r="GA512" s="46"/>
      <c r="GB512" s="46"/>
      <c r="GC512" s="46"/>
      <c r="GD512" s="46"/>
      <c r="GE512" s="46"/>
      <c r="GF512" s="46"/>
      <c r="GG512" s="46"/>
      <c r="GH512" s="46"/>
      <c r="GI512" s="46"/>
      <c r="GJ512" s="46"/>
      <c r="GK512" s="46"/>
      <c r="GL512" s="46"/>
      <c r="GM512" s="46"/>
      <c r="GN512" s="46"/>
      <c r="GO512" s="46"/>
      <c r="GP512" s="46"/>
      <c r="GQ512" s="46"/>
      <c r="GR512" s="46"/>
      <c r="GS512" s="46"/>
      <c r="GT512" s="46"/>
      <c r="GU512" s="46"/>
      <c r="GV512" s="46"/>
      <c r="GW512" s="46"/>
      <c r="GX512" s="46"/>
      <c r="GY512" s="46"/>
      <c r="GZ512" s="46"/>
      <c r="HA512" s="46"/>
      <c r="HB512" s="46"/>
      <c r="HC512" s="46"/>
      <c r="HD512" s="46"/>
      <c r="HE512" s="46"/>
      <c r="HF512" s="46"/>
      <c r="HG512" s="46"/>
      <c r="HH512" s="46"/>
      <c r="HI512" s="46"/>
      <c r="HJ512" s="46"/>
      <c r="HK512" s="46"/>
      <c r="HL512" s="46"/>
    </row>
    <row r="513" spans="1:220" s="119" customFormat="1" ht="28.5" customHeight="1" x14ac:dyDescent="0.45">
      <c r="A513" s="19"/>
      <c r="B513" s="21"/>
      <c r="C513" s="120"/>
      <c r="D513" s="19"/>
      <c r="E513" s="19"/>
      <c r="F513" s="19"/>
      <c r="G513" s="19"/>
      <c r="H513" s="19"/>
      <c r="I513" s="19"/>
      <c r="J513" s="68"/>
      <c r="K513" s="19"/>
      <c r="L513" s="19"/>
      <c r="N513" s="45"/>
      <c r="O513" s="46"/>
      <c r="P513" s="46"/>
      <c r="Q513" s="46"/>
      <c r="R513" s="46"/>
      <c r="S513" s="46"/>
      <c r="T513" s="46"/>
      <c r="U513" s="46"/>
      <c r="V513" s="46"/>
      <c r="W513" s="46"/>
      <c r="X513" s="46"/>
      <c r="Y513" s="46"/>
      <c r="Z513" s="46"/>
      <c r="AA513" s="46"/>
      <c r="AB513" s="46"/>
      <c r="AC513" s="46"/>
      <c r="AD513" s="46"/>
      <c r="AE513" s="46"/>
      <c r="AF513" s="46"/>
      <c r="AG513" s="46"/>
      <c r="AH513" s="46"/>
      <c r="AI513" s="46"/>
      <c r="AJ513" s="46"/>
      <c r="AK513" s="46"/>
      <c r="AL513" s="46"/>
      <c r="AM513" s="46"/>
      <c r="AN513" s="46"/>
      <c r="AO513" s="46"/>
      <c r="AP513" s="46"/>
      <c r="AQ513" s="46"/>
      <c r="AR513" s="46"/>
      <c r="AS513" s="46"/>
      <c r="AT513" s="46"/>
      <c r="AU513" s="46"/>
      <c r="AV513" s="46"/>
      <c r="AW513" s="46"/>
      <c r="AX513" s="46"/>
      <c r="AY513" s="46"/>
      <c r="AZ513" s="46"/>
      <c r="BA513" s="46"/>
      <c r="BB513" s="46"/>
      <c r="BC513" s="46"/>
      <c r="BD513" s="46"/>
      <c r="BE513" s="46"/>
      <c r="BF513" s="46"/>
      <c r="BG513" s="46"/>
      <c r="BH513" s="46"/>
      <c r="BI513" s="46"/>
      <c r="BJ513" s="46"/>
      <c r="BK513" s="46"/>
      <c r="BL513" s="46"/>
      <c r="BM513" s="46"/>
      <c r="BN513" s="46"/>
      <c r="BO513" s="46"/>
      <c r="BP513" s="46"/>
      <c r="BQ513" s="46"/>
      <c r="BR513" s="46"/>
      <c r="BS513" s="46"/>
      <c r="BT513" s="46"/>
      <c r="BU513" s="46"/>
      <c r="BV513" s="46"/>
      <c r="BW513" s="46"/>
      <c r="BX513" s="46"/>
      <c r="BY513" s="46"/>
      <c r="BZ513" s="46"/>
      <c r="CA513" s="46"/>
      <c r="CB513" s="46"/>
      <c r="CC513" s="46"/>
      <c r="CD513" s="46"/>
      <c r="CE513" s="46"/>
      <c r="CF513" s="46"/>
      <c r="CG513" s="46"/>
      <c r="CH513" s="46"/>
      <c r="CI513" s="46"/>
      <c r="CJ513" s="46"/>
      <c r="CK513" s="46"/>
      <c r="CL513" s="46"/>
      <c r="CM513" s="46"/>
      <c r="CN513" s="46"/>
      <c r="CO513" s="46"/>
      <c r="CP513" s="46"/>
      <c r="CQ513" s="46"/>
      <c r="CR513" s="46"/>
      <c r="CS513" s="46"/>
      <c r="CT513" s="46"/>
      <c r="CU513" s="46"/>
      <c r="CV513" s="46"/>
      <c r="CW513" s="46"/>
      <c r="CX513" s="46"/>
      <c r="CY513" s="46"/>
      <c r="CZ513" s="46"/>
      <c r="DA513" s="46"/>
      <c r="DB513" s="46"/>
      <c r="DC513" s="46"/>
      <c r="DD513" s="46"/>
      <c r="DE513" s="46"/>
      <c r="DF513" s="46"/>
      <c r="DG513" s="46"/>
      <c r="DH513" s="46"/>
      <c r="DI513" s="46"/>
      <c r="DJ513" s="46"/>
      <c r="DK513" s="46"/>
      <c r="DL513" s="46"/>
      <c r="DM513" s="46"/>
      <c r="DN513" s="46"/>
      <c r="DO513" s="46"/>
      <c r="DP513" s="46"/>
      <c r="DQ513" s="46"/>
      <c r="DR513" s="46"/>
      <c r="DS513" s="46"/>
      <c r="DT513" s="46"/>
      <c r="DU513" s="46"/>
      <c r="DV513" s="46"/>
      <c r="DW513" s="46"/>
      <c r="DX513" s="46"/>
      <c r="DY513" s="46"/>
      <c r="DZ513" s="46"/>
      <c r="EA513" s="46"/>
      <c r="EB513" s="46"/>
      <c r="EC513" s="46"/>
      <c r="ED513" s="46"/>
      <c r="EE513" s="46"/>
      <c r="EF513" s="46"/>
      <c r="EG513" s="46"/>
      <c r="EH513" s="46"/>
      <c r="EI513" s="46"/>
      <c r="EJ513" s="46"/>
      <c r="EK513" s="46"/>
      <c r="EL513" s="46"/>
      <c r="EM513" s="46"/>
      <c r="EN513" s="46"/>
      <c r="EO513" s="46"/>
      <c r="EP513" s="46"/>
      <c r="EQ513" s="46"/>
      <c r="ER513" s="46"/>
      <c r="ES513" s="46"/>
      <c r="ET513" s="46"/>
      <c r="EU513" s="46"/>
      <c r="EV513" s="46"/>
      <c r="EW513" s="46"/>
      <c r="EX513" s="46"/>
      <c r="EY513" s="46"/>
      <c r="EZ513" s="46"/>
      <c r="FA513" s="46"/>
      <c r="FB513" s="46"/>
      <c r="FC513" s="46"/>
      <c r="FD513" s="46"/>
      <c r="FE513" s="46"/>
      <c r="FF513" s="46"/>
      <c r="FG513" s="46"/>
      <c r="FH513" s="46"/>
      <c r="FI513" s="46"/>
      <c r="FJ513" s="46"/>
      <c r="FK513" s="46"/>
      <c r="FL513" s="46"/>
      <c r="FM513" s="46"/>
      <c r="FN513" s="46"/>
      <c r="FO513" s="46"/>
      <c r="FP513" s="46"/>
      <c r="FQ513" s="46"/>
      <c r="FR513" s="46"/>
      <c r="FS513" s="46"/>
      <c r="FT513" s="46"/>
      <c r="FU513" s="46"/>
      <c r="FV513" s="46"/>
      <c r="FW513" s="46"/>
      <c r="FX513" s="46"/>
      <c r="FY513" s="46"/>
      <c r="FZ513" s="46"/>
      <c r="GA513" s="46"/>
      <c r="GB513" s="46"/>
      <c r="GC513" s="46"/>
      <c r="GD513" s="46"/>
      <c r="GE513" s="46"/>
      <c r="GF513" s="46"/>
      <c r="GG513" s="46"/>
      <c r="GH513" s="46"/>
      <c r="GI513" s="46"/>
      <c r="GJ513" s="46"/>
      <c r="GK513" s="46"/>
      <c r="GL513" s="46"/>
      <c r="GM513" s="46"/>
      <c r="GN513" s="46"/>
      <c r="GO513" s="46"/>
      <c r="GP513" s="46"/>
      <c r="GQ513" s="46"/>
      <c r="GR513" s="46"/>
      <c r="GS513" s="46"/>
      <c r="GT513" s="46"/>
      <c r="GU513" s="46"/>
      <c r="GV513" s="46"/>
      <c r="GW513" s="46"/>
      <c r="GX513" s="46"/>
      <c r="GY513" s="46"/>
      <c r="GZ513" s="46"/>
      <c r="HA513" s="46"/>
      <c r="HB513" s="46"/>
      <c r="HC513" s="46"/>
      <c r="HD513" s="46"/>
      <c r="HE513" s="46"/>
      <c r="HF513" s="46"/>
      <c r="HG513" s="46"/>
      <c r="HH513" s="46"/>
      <c r="HI513" s="46"/>
      <c r="HJ513" s="46"/>
      <c r="HK513" s="46"/>
      <c r="HL513" s="46"/>
    </row>
    <row r="514" spans="1:220" s="119" customFormat="1" ht="28.5" customHeight="1" x14ac:dyDescent="0.45">
      <c r="A514" s="19"/>
      <c r="B514" s="21"/>
      <c r="C514" s="120"/>
      <c r="D514" s="19"/>
      <c r="E514" s="19"/>
      <c r="F514" s="19"/>
      <c r="G514" s="19"/>
      <c r="H514" s="19"/>
      <c r="I514" s="19"/>
      <c r="J514" s="68"/>
      <c r="K514" s="19"/>
      <c r="L514" s="19"/>
      <c r="N514" s="45"/>
      <c r="O514" s="46"/>
      <c r="P514" s="46"/>
      <c r="Q514" s="46"/>
      <c r="R514" s="46"/>
      <c r="S514" s="46"/>
      <c r="T514" s="46"/>
      <c r="U514" s="46"/>
      <c r="V514" s="46"/>
      <c r="W514" s="46"/>
      <c r="X514" s="46"/>
      <c r="Y514" s="46"/>
      <c r="Z514" s="46"/>
      <c r="AA514" s="46"/>
      <c r="AB514" s="46"/>
      <c r="AC514" s="46"/>
      <c r="AD514" s="46"/>
      <c r="AE514" s="46"/>
      <c r="AF514" s="46"/>
      <c r="AG514" s="46"/>
      <c r="AH514" s="46"/>
      <c r="AI514" s="46"/>
      <c r="AJ514" s="46"/>
      <c r="AK514" s="46"/>
      <c r="AL514" s="46"/>
      <c r="AM514" s="46"/>
      <c r="AN514" s="46"/>
      <c r="AO514" s="46"/>
      <c r="AP514" s="46"/>
      <c r="AQ514" s="46"/>
      <c r="AR514" s="46"/>
      <c r="AS514" s="46"/>
      <c r="AT514" s="46"/>
      <c r="AU514" s="46"/>
      <c r="AV514" s="46"/>
      <c r="AW514" s="46"/>
      <c r="AX514" s="46"/>
      <c r="AY514" s="46"/>
      <c r="AZ514" s="46"/>
      <c r="BA514" s="46"/>
      <c r="BB514" s="46"/>
      <c r="BC514" s="46"/>
      <c r="BD514" s="46"/>
      <c r="BE514" s="46"/>
      <c r="BF514" s="46"/>
      <c r="BG514" s="46"/>
      <c r="BH514" s="46"/>
      <c r="BI514" s="46"/>
      <c r="BJ514" s="46"/>
      <c r="BK514" s="46"/>
      <c r="BL514" s="46"/>
      <c r="BM514" s="46"/>
      <c r="BN514" s="46"/>
      <c r="BO514" s="46"/>
      <c r="BP514" s="46"/>
      <c r="BQ514" s="46"/>
      <c r="BR514" s="46"/>
      <c r="BS514" s="46"/>
      <c r="BT514" s="46"/>
      <c r="BU514" s="46"/>
      <c r="BV514" s="46"/>
      <c r="BW514" s="46"/>
      <c r="BX514" s="46"/>
      <c r="BY514" s="46"/>
      <c r="BZ514" s="46"/>
      <c r="CA514" s="46"/>
      <c r="CB514" s="46"/>
      <c r="CC514" s="46"/>
      <c r="CD514" s="46"/>
      <c r="CE514" s="46"/>
      <c r="CF514" s="46"/>
      <c r="CG514" s="46"/>
      <c r="CH514" s="46"/>
      <c r="CI514" s="46"/>
      <c r="CJ514" s="46"/>
      <c r="CK514" s="46"/>
      <c r="CL514" s="46"/>
      <c r="CM514" s="46"/>
      <c r="CN514" s="46"/>
      <c r="CO514" s="46"/>
      <c r="CP514" s="46"/>
      <c r="CQ514" s="46"/>
      <c r="CR514" s="46"/>
      <c r="CS514" s="46"/>
      <c r="CT514" s="46"/>
      <c r="CU514" s="46"/>
      <c r="CV514" s="46"/>
      <c r="CW514" s="46"/>
      <c r="CX514" s="46"/>
      <c r="CY514" s="46"/>
      <c r="CZ514" s="46"/>
      <c r="DA514" s="46"/>
      <c r="DB514" s="46"/>
      <c r="DC514" s="46"/>
      <c r="DD514" s="46"/>
      <c r="DE514" s="46"/>
      <c r="DF514" s="46"/>
      <c r="DG514" s="46"/>
      <c r="DH514" s="46"/>
      <c r="DI514" s="46"/>
      <c r="DJ514" s="46"/>
      <c r="DK514" s="46"/>
      <c r="DL514" s="46"/>
      <c r="DM514" s="46"/>
      <c r="DN514" s="46"/>
      <c r="DO514" s="46"/>
      <c r="DP514" s="46"/>
      <c r="DQ514" s="46"/>
      <c r="DR514" s="46"/>
      <c r="DS514" s="46"/>
      <c r="DT514" s="46"/>
      <c r="DU514" s="46"/>
      <c r="DV514" s="46"/>
      <c r="DW514" s="46"/>
      <c r="DX514" s="46"/>
      <c r="DY514" s="46"/>
      <c r="DZ514" s="46"/>
      <c r="EA514" s="46"/>
      <c r="EB514" s="46"/>
      <c r="EC514" s="46"/>
      <c r="ED514" s="46"/>
      <c r="EE514" s="46"/>
      <c r="EF514" s="46"/>
      <c r="EG514" s="46"/>
      <c r="EH514" s="46"/>
      <c r="EI514" s="46"/>
      <c r="EJ514" s="46"/>
      <c r="EK514" s="46"/>
      <c r="EL514" s="46"/>
      <c r="EM514" s="46"/>
      <c r="EN514" s="46"/>
      <c r="EO514" s="46"/>
      <c r="EP514" s="46"/>
      <c r="EQ514" s="46"/>
      <c r="ER514" s="46"/>
      <c r="ES514" s="46"/>
      <c r="ET514" s="46"/>
      <c r="EU514" s="46"/>
      <c r="EV514" s="46"/>
      <c r="EW514" s="46"/>
      <c r="EX514" s="46"/>
      <c r="EY514" s="46"/>
      <c r="EZ514" s="46"/>
      <c r="FA514" s="46"/>
      <c r="FB514" s="46"/>
      <c r="FC514" s="46"/>
      <c r="FD514" s="46"/>
      <c r="FE514" s="46"/>
      <c r="FF514" s="46"/>
      <c r="FG514" s="46"/>
      <c r="FH514" s="46"/>
      <c r="FI514" s="46"/>
      <c r="FJ514" s="46"/>
      <c r="FK514" s="46"/>
      <c r="FL514" s="46"/>
      <c r="FM514" s="46"/>
      <c r="FN514" s="46"/>
      <c r="FO514" s="46"/>
      <c r="FP514" s="46"/>
      <c r="FQ514" s="46"/>
      <c r="FR514" s="46"/>
      <c r="FS514" s="46"/>
      <c r="FT514" s="46"/>
      <c r="FU514" s="46"/>
      <c r="FV514" s="46"/>
      <c r="FW514" s="46"/>
      <c r="FX514" s="46"/>
      <c r="FY514" s="46"/>
      <c r="FZ514" s="46"/>
      <c r="GA514" s="46"/>
      <c r="GB514" s="46"/>
      <c r="GC514" s="46"/>
      <c r="GD514" s="46"/>
      <c r="GE514" s="46"/>
      <c r="GF514" s="46"/>
      <c r="GG514" s="46"/>
      <c r="GH514" s="46"/>
      <c r="GI514" s="46"/>
      <c r="GJ514" s="46"/>
      <c r="GK514" s="46"/>
      <c r="GL514" s="46"/>
      <c r="GM514" s="46"/>
      <c r="GN514" s="46"/>
      <c r="GO514" s="46"/>
      <c r="GP514" s="46"/>
      <c r="GQ514" s="46"/>
      <c r="GR514" s="46"/>
      <c r="GS514" s="46"/>
      <c r="GT514" s="46"/>
      <c r="GU514" s="46"/>
      <c r="GV514" s="46"/>
      <c r="GW514" s="46"/>
      <c r="GX514" s="46"/>
      <c r="GY514" s="46"/>
      <c r="GZ514" s="46"/>
      <c r="HA514" s="46"/>
      <c r="HB514" s="46"/>
      <c r="HC514" s="46"/>
      <c r="HD514" s="46"/>
      <c r="HE514" s="46"/>
      <c r="HF514" s="46"/>
      <c r="HG514" s="46"/>
      <c r="HH514" s="46"/>
      <c r="HI514" s="46"/>
      <c r="HJ514" s="46"/>
      <c r="HK514" s="46"/>
      <c r="HL514" s="46"/>
    </row>
    <row r="515" spans="1:220" s="119" customFormat="1" ht="28.5" customHeight="1" x14ac:dyDescent="0.45">
      <c r="A515" s="19"/>
      <c r="B515" s="21"/>
      <c r="C515" s="120"/>
      <c r="D515" s="19"/>
      <c r="E515" s="19"/>
      <c r="F515" s="19"/>
      <c r="G515" s="19"/>
      <c r="H515" s="19"/>
      <c r="I515" s="19"/>
      <c r="J515" s="68"/>
      <c r="K515" s="19"/>
      <c r="L515" s="19"/>
      <c r="N515" s="45"/>
      <c r="O515" s="46"/>
      <c r="P515" s="46"/>
      <c r="Q515" s="46"/>
      <c r="R515" s="46"/>
      <c r="S515" s="46"/>
      <c r="T515" s="46"/>
      <c r="U515" s="46"/>
      <c r="V515" s="46"/>
      <c r="W515" s="46"/>
      <c r="X515" s="46"/>
      <c r="Y515" s="46"/>
      <c r="Z515" s="46"/>
      <c r="AA515" s="46"/>
      <c r="AB515" s="46"/>
      <c r="AC515" s="46"/>
      <c r="AD515" s="46"/>
      <c r="AE515" s="46"/>
      <c r="AF515" s="46"/>
      <c r="AG515" s="46"/>
      <c r="AH515" s="46"/>
      <c r="AI515" s="46"/>
      <c r="AJ515" s="46"/>
      <c r="AK515" s="46"/>
      <c r="AL515" s="46"/>
      <c r="AM515" s="46"/>
      <c r="AN515" s="46"/>
      <c r="AO515" s="46"/>
      <c r="AP515" s="46"/>
      <c r="AQ515" s="46"/>
      <c r="AR515" s="46"/>
      <c r="AS515" s="46"/>
      <c r="AT515" s="46"/>
      <c r="AU515" s="46"/>
      <c r="AV515" s="46"/>
      <c r="AW515" s="46"/>
      <c r="AX515" s="46"/>
      <c r="AY515" s="46"/>
      <c r="AZ515" s="46"/>
      <c r="BA515" s="46"/>
      <c r="BB515" s="46"/>
      <c r="BC515" s="46"/>
      <c r="BD515" s="46"/>
      <c r="BE515" s="46"/>
      <c r="BF515" s="46"/>
      <c r="BG515" s="46"/>
      <c r="BH515" s="46"/>
      <c r="BI515" s="46"/>
      <c r="BJ515" s="46"/>
      <c r="BK515" s="46"/>
      <c r="BL515" s="46"/>
      <c r="BM515" s="46"/>
      <c r="BN515" s="46"/>
      <c r="BO515" s="46"/>
      <c r="BP515" s="46"/>
      <c r="BQ515" s="46"/>
      <c r="BR515" s="46"/>
      <c r="BS515" s="46"/>
      <c r="BT515" s="46"/>
      <c r="BU515" s="46"/>
      <c r="BV515" s="46"/>
      <c r="BW515" s="46"/>
      <c r="BX515" s="46"/>
      <c r="BY515" s="46"/>
      <c r="BZ515" s="46"/>
      <c r="CA515" s="46"/>
      <c r="CB515" s="46"/>
      <c r="CC515" s="46"/>
      <c r="CD515" s="46"/>
      <c r="CE515" s="46"/>
      <c r="CF515" s="46"/>
      <c r="CG515" s="46"/>
      <c r="CH515" s="46"/>
      <c r="CI515" s="46"/>
      <c r="CJ515" s="46"/>
      <c r="CK515" s="46"/>
      <c r="CL515" s="46"/>
      <c r="CM515" s="46"/>
      <c r="CN515" s="46"/>
      <c r="CO515" s="46"/>
      <c r="CP515" s="46"/>
      <c r="CQ515" s="46"/>
      <c r="CR515" s="46"/>
      <c r="CS515" s="46"/>
      <c r="CT515" s="46"/>
      <c r="CU515" s="46"/>
      <c r="CV515" s="46"/>
      <c r="CW515" s="46"/>
      <c r="CX515" s="46"/>
      <c r="CY515" s="46"/>
      <c r="CZ515" s="46"/>
      <c r="DA515" s="46"/>
      <c r="DB515" s="46"/>
      <c r="DC515" s="46"/>
      <c r="DD515" s="46"/>
      <c r="DE515" s="46"/>
      <c r="DF515" s="46"/>
      <c r="DG515" s="46"/>
      <c r="DH515" s="46"/>
      <c r="DI515" s="46"/>
      <c r="DJ515" s="46"/>
      <c r="DK515" s="46"/>
      <c r="DL515" s="46"/>
      <c r="DM515" s="46"/>
      <c r="DN515" s="46"/>
      <c r="DO515" s="46"/>
      <c r="DP515" s="46"/>
      <c r="DQ515" s="46"/>
      <c r="DR515" s="46"/>
      <c r="DS515" s="46"/>
      <c r="DT515" s="46"/>
      <c r="DU515" s="46"/>
      <c r="DV515" s="46"/>
      <c r="DW515" s="46"/>
      <c r="DX515" s="46"/>
      <c r="DY515" s="46"/>
      <c r="DZ515" s="46"/>
      <c r="EA515" s="46"/>
      <c r="EB515" s="46"/>
      <c r="EC515" s="46"/>
      <c r="ED515" s="46"/>
      <c r="EE515" s="46"/>
      <c r="EF515" s="46"/>
      <c r="EG515" s="46"/>
      <c r="EH515" s="46"/>
      <c r="EI515" s="46"/>
      <c r="EJ515" s="46"/>
      <c r="EK515" s="46"/>
      <c r="EL515" s="46"/>
      <c r="EM515" s="46"/>
      <c r="EN515" s="46"/>
      <c r="EO515" s="46"/>
      <c r="EP515" s="46"/>
      <c r="EQ515" s="46"/>
      <c r="ER515" s="46"/>
      <c r="ES515" s="46"/>
      <c r="ET515" s="46"/>
      <c r="EU515" s="46"/>
      <c r="EV515" s="46"/>
      <c r="EW515" s="46"/>
      <c r="EX515" s="46"/>
      <c r="EY515" s="46"/>
      <c r="EZ515" s="46"/>
      <c r="FA515" s="46"/>
      <c r="FB515" s="46"/>
      <c r="FC515" s="46"/>
      <c r="FD515" s="46"/>
      <c r="FE515" s="46"/>
      <c r="FF515" s="46"/>
      <c r="FG515" s="46"/>
      <c r="FH515" s="46"/>
      <c r="FI515" s="46"/>
      <c r="FJ515" s="46"/>
      <c r="FK515" s="46"/>
      <c r="FL515" s="46"/>
      <c r="FM515" s="46"/>
      <c r="FN515" s="46"/>
      <c r="FO515" s="46"/>
      <c r="FP515" s="46"/>
      <c r="FQ515" s="46"/>
      <c r="FR515" s="46"/>
      <c r="FS515" s="46"/>
      <c r="FT515" s="46"/>
      <c r="FU515" s="46"/>
      <c r="FV515" s="46"/>
      <c r="FW515" s="46"/>
      <c r="FX515" s="46"/>
      <c r="FY515" s="46"/>
      <c r="FZ515" s="46"/>
      <c r="GA515" s="46"/>
      <c r="GB515" s="46"/>
      <c r="GC515" s="46"/>
      <c r="GD515" s="46"/>
      <c r="GE515" s="46"/>
      <c r="GF515" s="46"/>
      <c r="GG515" s="46"/>
      <c r="GH515" s="46"/>
      <c r="GI515" s="46"/>
      <c r="GJ515" s="46"/>
      <c r="GK515" s="46"/>
      <c r="GL515" s="46"/>
      <c r="GM515" s="46"/>
      <c r="GN515" s="46"/>
      <c r="GO515" s="46"/>
      <c r="GP515" s="46"/>
      <c r="GQ515" s="46"/>
      <c r="GR515" s="46"/>
      <c r="GS515" s="46"/>
      <c r="GT515" s="46"/>
      <c r="GU515" s="46"/>
      <c r="GV515" s="46"/>
      <c r="GW515" s="46"/>
      <c r="GX515" s="46"/>
      <c r="GY515" s="46"/>
      <c r="GZ515" s="46"/>
      <c r="HA515" s="46"/>
      <c r="HB515" s="46"/>
      <c r="HC515" s="46"/>
      <c r="HD515" s="46"/>
      <c r="HE515" s="46"/>
      <c r="HF515" s="46"/>
      <c r="HG515" s="46"/>
      <c r="HH515" s="46"/>
      <c r="HI515" s="46"/>
      <c r="HJ515" s="46"/>
      <c r="HK515" s="46"/>
      <c r="HL515" s="46"/>
    </row>
    <row r="516" spans="1:220" s="119" customFormat="1" ht="28.5" customHeight="1" x14ac:dyDescent="0.45">
      <c r="A516" s="19"/>
      <c r="B516" s="21"/>
      <c r="C516" s="120"/>
      <c r="D516" s="19"/>
      <c r="E516" s="19"/>
      <c r="F516" s="19"/>
      <c r="G516" s="19"/>
      <c r="H516" s="19"/>
      <c r="I516" s="19"/>
      <c r="J516" s="68"/>
      <c r="K516" s="19"/>
      <c r="L516" s="19"/>
      <c r="N516" s="45"/>
      <c r="O516" s="46"/>
      <c r="P516" s="46"/>
      <c r="Q516" s="46"/>
      <c r="R516" s="46"/>
      <c r="S516" s="46"/>
      <c r="T516" s="46"/>
      <c r="U516" s="46"/>
      <c r="V516" s="46"/>
      <c r="W516" s="46"/>
      <c r="X516" s="46"/>
      <c r="Y516" s="46"/>
      <c r="Z516" s="46"/>
      <c r="AA516" s="46"/>
      <c r="AB516" s="46"/>
      <c r="AC516" s="46"/>
      <c r="AD516" s="46"/>
      <c r="AE516" s="46"/>
      <c r="AF516" s="46"/>
      <c r="AG516" s="46"/>
      <c r="AH516" s="46"/>
      <c r="AI516" s="46"/>
      <c r="AJ516" s="46"/>
      <c r="AK516" s="46"/>
      <c r="AL516" s="46"/>
      <c r="AM516" s="46"/>
      <c r="AN516" s="46"/>
      <c r="AO516" s="46"/>
      <c r="AP516" s="46"/>
      <c r="AQ516" s="46"/>
      <c r="AR516" s="46"/>
      <c r="AS516" s="46"/>
      <c r="AT516" s="46"/>
      <c r="AU516" s="46"/>
      <c r="AV516" s="46"/>
      <c r="AW516" s="46"/>
      <c r="AX516" s="46"/>
      <c r="AY516" s="46"/>
      <c r="AZ516" s="46"/>
      <c r="BA516" s="46"/>
      <c r="BB516" s="46"/>
      <c r="BC516" s="46"/>
      <c r="BD516" s="46"/>
      <c r="BE516" s="46"/>
      <c r="BF516" s="46"/>
      <c r="BG516" s="46"/>
      <c r="BH516" s="46"/>
      <c r="BI516" s="46"/>
      <c r="BJ516" s="46"/>
      <c r="BK516" s="46"/>
      <c r="BL516" s="46"/>
      <c r="BM516" s="46"/>
      <c r="BN516" s="46"/>
      <c r="BO516" s="46"/>
      <c r="BP516" s="46"/>
      <c r="BQ516" s="46"/>
      <c r="BR516" s="46"/>
      <c r="BS516" s="46"/>
      <c r="BT516" s="46"/>
      <c r="BU516" s="46"/>
      <c r="BV516" s="46"/>
      <c r="BW516" s="46"/>
      <c r="BX516" s="46"/>
      <c r="BY516" s="46"/>
      <c r="BZ516" s="46"/>
      <c r="CA516" s="46"/>
      <c r="CB516" s="46"/>
      <c r="CC516" s="46"/>
      <c r="CD516" s="46"/>
      <c r="CE516" s="46"/>
      <c r="CF516" s="46"/>
      <c r="CG516" s="46"/>
      <c r="CH516" s="46"/>
      <c r="CI516" s="46"/>
      <c r="CJ516" s="46"/>
      <c r="CK516" s="46"/>
      <c r="CL516" s="46"/>
      <c r="CM516" s="46"/>
      <c r="CN516" s="46"/>
      <c r="CO516" s="46"/>
      <c r="CP516" s="46"/>
      <c r="CQ516" s="46"/>
      <c r="CR516" s="46"/>
      <c r="CS516" s="46"/>
      <c r="CT516" s="46"/>
      <c r="CU516" s="46"/>
      <c r="CV516" s="46"/>
      <c r="CW516" s="46"/>
      <c r="CX516" s="46"/>
      <c r="CY516" s="46"/>
      <c r="CZ516" s="46"/>
      <c r="DA516" s="46"/>
      <c r="DB516" s="46"/>
      <c r="DC516" s="46"/>
      <c r="DD516" s="46"/>
      <c r="DE516" s="46"/>
      <c r="DF516" s="46"/>
      <c r="DG516" s="46"/>
      <c r="DH516" s="46"/>
      <c r="DI516" s="46"/>
      <c r="DJ516" s="46"/>
      <c r="DK516" s="46"/>
      <c r="DL516" s="46"/>
      <c r="DM516" s="46"/>
      <c r="DN516" s="46"/>
      <c r="DO516" s="46"/>
      <c r="DP516" s="46"/>
      <c r="DQ516" s="46"/>
      <c r="DR516" s="46"/>
      <c r="DS516" s="46"/>
      <c r="DT516" s="46"/>
      <c r="DU516" s="46"/>
      <c r="DV516" s="46"/>
      <c r="DW516" s="46"/>
      <c r="DX516" s="46"/>
      <c r="DY516" s="46"/>
      <c r="DZ516" s="46"/>
      <c r="EA516" s="46"/>
      <c r="EB516" s="46"/>
      <c r="EC516" s="46"/>
      <c r="ED516" s="46"/>
      <c r="EE516" s="46"/>
      <c r="EF516" s="46"/>
      <c r="EG516" s="46"/>
      <c r="EH516" s="46"/>
      <c r="EI516" s="46"/>
      <c r="EJ516" s="46"/>
      <c r="EK516" s="46"/>
      <c r="EL516" s="46"/>
      <c r="EM516" s="46"/>
      <c r="EN516" s="46"/>
      <c r="EO516" s="46"/>
      <c r="EP516" s="46"/>
      <c r="EQ516" s="46"/>
      <c r="ER516" s="46"/>
      <c r="ES516" s="46"/>
      <c r="ET516" s="46"/>
      <c r="EU516" s="46"/>
      <c r="EV516" s="46"/>
      <c r="EW516" s="46"/>
      <c r="EX516" s="46"/>
      <c r="EY516" s="46"/>
      <c r="EZ516" s="46"/>
      <c r="FA516" s="46"/>
      <c r="FB516" s="46"/>
      <c r="FC516" s="46"/>
      <c r="FD516" s="46"/>
      <c r="FE516" s="46"/>
      <c r="FF516" s="46"/>
      <c r="FG516" s="46"/>
      <c r="FH516" s="46"/>
      <c r="FI516" s="46"/>
      <c r="FJ516" s="46"/>
      <c r="FK516" s="46"/>
      <c r="FL516" s="46"/>
      <c r="FM516" s="46"/>
      <c r="FN516" s="46"/>
      <c r="FO516" s="46"/>
      <c r="FP516" s="46"/>
      <c r="FQ516" s="46"/>
      <c r="FR516" s="46"/>
      <c r="FS516" s="46"/>
      <c r="FT516" s="46"/>
      <c r="FU516" s="46"/>
      <c r="FV516" s="46"/>
      <c r="FW516" s="46"/>
      <c r="FX516" s="46"/>
      <c r="FY516" s="46"/>
      <c r="FZ516" s="46"/>
      <c r="GA516" s="46"/>
      <c r="GB516" s="46"/>
      <c r="GC516" s="46"/>
      <c r="GD516" s="46"/>
      <c r="GE516" s="46"/>
      <c r="GF516" s="46"/>
      <c r="GG516" s="46"/>
      <c r="GH516" s="46"/>
      <c r="GI516" s="46"/>
      <c r="GJ516" s="46"/>
      <c r="GK516" s="46"/>
      <c r="GL516" s="46"/>
      <c r="GM516" s="46"/>
      <c r="GN516" s="46"/>
      <c r="GO516" s="46"/>
      <c r="GP516" s="46"/>
      <c r="GQ516" s="46"/>
      <c r="GR516" s="46"/>
      <c r="GS516" s="46"/>
      <c r="GT516" s="46"/>
      <c r="GU516" s="46"/>
      <c r="GV516" s="46"/>
      <c r="GW516" s="46"/>
      <c r="GX516" s="46"/>
      <c r="GY516" s="46"/>
      <c r="GZ516" s="46"/>
      <c r="HA516" s="46"/>
      <c r="HB516" s="46"/>
      <c r="HC516" s="46"/>
      <c r="HD516" s="46"/>
      <c r="HE516" s="46"/>
      <c r="HF516" s="46"/>
      <c r="HG516" s="46"/>
      <c r="HH516" s="46"/>
      <c r="HI516" s="46"/>
      <c r="HJ516" s="46"/>
      <c r="HK516" s="46"/>
      <c r="HL516" s="46"/>
    </row>
    <row r="517" spans="1:220" s="119" customFormat="1" ht="28.5" customHeight="1" x14ac:dyDescent="0.45">
      <c r="A517" s="19"/>
      <c r="B517" s="21"/>
      <c r="C517" s="120"/>
      <c r="D517" s="19"/>
      <c r="E517" s="19"/>
      <c r="F517" s="19"/>
      <c r="G517" s="19"/>
      <c r="H517" s="19"/>
      <c r="I517" s="19"/>
      <c r="J517" s="68"/>
      <c r="K517" s="19"/>
      <c r="L517" s="19"/>
      <c r="N517" s="45"/>
      <c r="O517" s="46"/>
      <c r="P517" s="46"/>
      <c r="Q517" s="46"/>
      <c r="R517" s="46"/>
      <c r="S517" s="46"/>
      <c r="T517" s="46"/>
      <c r="U517" s="46"/>
      <c r="V517" s="46"/>
      <c r="W517" s="46"/>
      <c r="X517" s="46"/>
      <c r="Y517" s="46"/>
      <c r="Z517" s="46"/>
      <c r="AA517" s="46"/>
      <c r="AB517" s="46"/>
      <c r="AC517" s="46"/>
      <c r="AD517" s="46"/>
      <c r="AE517" s="46"/>
      <c r="AF517" s="46"/>
      <c r="AG517" s="46"/>
      <c r="AH517" s="46"/>
      <c r="AI517" s="46"/>
      <c r="AJ517" s="46"/>
      <c r="AK517" s="46"/>
      <c r="AL517" s="46"/>
      <c r="AM517" s="46"/>
      <c r="AN517" s="46"/>
      <c r="AO517" s="46"/>
      <c r="AP517" s="46"/>
      <c r="AQ517" s="46"/>
      <c r="AR517" s="46"/>
      <c r="AS517" s="46"/>
      <c r="AT517" s="46"/>
      <c r="AU517" s="46"/>
      <c r="AV517" s="46"/>
      <c r="AW517" s="46"/>
      <c r="AX517" s="46"/>
      <c r="AY517" s="46"/>
      <c r="AZ517" s="46"/>
      <c r="BA517" s="46"/>
      <c r="BB517" s="46"/>
      <c r="BC517" s="46"/>
      <c r="BD517" s="46"/>
      <c r="BE517" s="46"/>
      <c r="BF517" s="46"/>
      <c r="BG517" s="46"/>
      <c r="BH517" s="46"/>
      <c r="BI517" s="46"/>
      <c r="BJ517" s="46"/>
      <c r="BK517" s="46"/>
      <c r="BL517" s="46"/>
      <c r="BM517" s="46"/>
      <c r="BN517" s="46"/>
      <c r="BO517" s="46"/>
      <c r="BP517" s="46"/>
      <c r="BQ517" s="46"/>
      <c r="BR517" s="46"/>
      <c r="BS517" s="46"/>
      <c r="BT517" s="46"/>
      <c r="BU517" s="46"/>
      <c r="BV517" s="46"/>
      <c r="BW517" s="46"/>
      <c r="BX517" s="46"/>
      <c r="BY517" s="46"/>
      <c r="BZ517" s="46"/>
      <c r="CA517" s="46"/>
      <c r="CB517" s="46"/>
      <c r="CC517" s="46"/>
      <c r="CD517" s="46"/>
      <c r="CE517" s="46"/>
      <c r="CF517" s="46"/>
      <c r="CG517" s="46"/>
      <c r="CH517" s="46"/>
      <c r="CI517" s="46"/>
      <c r="CJ517" s="46"/>
      <c r="CK517" s="46"/>
      <c r="CL517" s="46"/>
      <c r="CM517" s="46"/>
      <c r="CN517" s="46"/>
      <c r="CO517" s="46"/>
      <c r="CP517" s="46"/>
      <c r="CQ517" s="46"/>
      <c r="CR517" s="46"/>
      <c r="CS517" s="46"/>
      <c r="CT517" s="46"/>
      <c r="CU517" s="46"/>
      <c r="CV517" s="46"/>
      <c r="CW517" s="46"/>
      <c r="CX517" s="46"/>
      <c r="CY517" s="46"/>
      <c r="CZ517" s="46"/>
      <c r="DA517" s="46"/>
      <c r="DB517" s="46"/>
      <c r="DC517" s="46"/>
      <c r="DD517" s="46"/>
      <c r="DE517" s="46"/>
      <c r="DF517" s="46"/>
      <c r="DG517" s="46"/>
      <c r="DH517" s="46"/>
      <c r="DI517" s="46"/>
      <c r="DJ517" s="46"/>
      <c r="DK517" s="46"/>
      <c r="DL517" s="46"/>
      <c r="DM517" s="46"/>
      <c r="DN517" s="46"/>
      <c r="DO517" s="46"/>
      <c r="DP517" s="46"/>
      <c r="DQ517" s="46"/>
      <c r="DR517" s="46"/>
      <c r="DS517" s="46"/>
      <c r="DT517" s="46"/>
      <c r="DU517" s="46"/>
      <c r="DV517" s="46"/>
      <c r="DW517" s="46"/>
      <c r="DX517" s="46"/>
      <c r="DY517" s="46"/>
      <c r="DZ517" s="46"/>
      <c r="EA517" s="46"/>
      <c r="EB517" s="46"/>
      <c r="EC517" s="46"/>
      <c r="ED517" s="46"/>
      <c r="EE517" s="46"/>
      <c r="EF517" s="46"/>
      <c r="EG517" s="46"/>
      <c r="EH517" s="46"/>
      <c r="EI517" s="46"/>
      <c r="EJ517" s="46"/>
      <c r="EK517" s="46"/>
      <c r="EL517" s="46"/>
      <c r="EM517" s="46"/>
      <c r="EN517" s="46"/>
      <c r="EO517" s="46"/>
      <c r="EP517" s="46"/>
      <c r="EQ517" s="46"/>
      <c r="ER517" s="46"/>
      <c r="ES517" s="46"/>
      <c r="ET517" s="46"/>
      <c r="EU517" s="46"/>
      <c r="EV517" s="46"/>
      <c r="EW517" s="46"/>
      <c r="EX517" s="46"/>
      <c r="EY517" s="46"/>
      <c r="EZ517" s="46"/>
      <c r="FA517" s="46"/>
      <c r="FB517" s="46"/>
      <c r="FC517" s="46"/>
      <c r="FD517" s="46"/>
      <c r="FE517" s="46"/>
      <c r="FF517" s="46"/>
      <c r="FG517" s="46"/>
      <c r="FH517" s="46"/>
      <c r="FI517" s="46"/>
      <c r="FJ517" s="46"/>
      <c r="FK517" s="46"/>
      <c r="FL517" s="46"/>
      <c r="FM517" s="46"/>
      <c r="FN517" s="46"/>
      <c r="FO517" s="46"/>
      <c r="FP517" s="46"/>
      <c r="FQ517" s="46"/>
      <c r="FR517" s="46"/>
      <c r="FS517" s="46"/>
      <c r="FT517" s="46"/>
      <c r="FU517" s="46"/>
      <c r="FV517" s="46"/>
      <c r="FW517" s="46"/>
      <c r="FX517" s="46"/>
      <c r="FY517" s="46"/>
      <c r="FZ517" s="46"/>
      <c r="GA517" s="46"/>
      <c r="GB517" s="46"/>
      <c r="GC517" s="46"/>
      <c r="GD517" s="46"/>
      <c r="GE517" s="46"/>
      <c r="GF517" s="46"/>
      <c r="GG517" s="46"/>
      <c r="GH517" s="46"/>
      <c r="GI517" s="46"/>
      <c r="GJ517" s="46"/>
      <c r="GK517" s="46"/>
      <c r="GL517" s="46"/>
      <c r="GM517" s="46"/>
      <c r="GN517" s="46"/>
      <c r="GO517" s="46"/>
      <c r="GP517" s="46"/>
      <c r="GQ517" s="46"/>
      <c r="GR517" s="46"/>
      <c r="GS517" s="46"/>
      <c r="GT517" s="46"/>
      <c r="GU517" s="46"/>
      <c r="GV517" s="46"/>
      <c r="GW517" s="46"/>
      <c r="GX517" s="46"/>
      <c r="GY517" s="46"/>
      <c r="GZ517" s="46"/>
      <c r="HA517" s="46"/>
      <c r="HB517" s="46"/>
      <c r="HC517" s="46"/>
      <c r="HD517" s="46"/>
      <c r="HE517" s="46"/>
      <c r="HF517" s="46"/>
      <c r="HG517" s="46"/>
      <c r="HH517" s="46"/>
      <c r="HI517" s="46"/>
      <c r="HJ517" s="46"/>
      <c r="HK517" s="46"/>
      <c r="HL517" s="46"/>
    </row>
    <row r="518" spans="1:220" ht="28.5" customHeight="1" x14ac:dyDescent="0.45">
      <c r="A518" s="19"/>
      <c r="B518" s="21"/>
      <c r="C518" s="120"/>
      <c r="D518" s="19"/>
      <c r="E518" s="19"/>
      <c r="F518" s="19"/>
      <c r="G518" s="19"/>
      <c r="H518" s="19"/>
      <c r="I518" s="19"/>
      <c r="J518" s="68"/>
    </row>
  </sheetData>
  <mergeCells count="424">
    <mergeCell ref="D213:F213"/>
    <mergeCell ref="D214:F214"/>
    <mergeCell ref="D215:F215"/>
    <mergeCell ref="D216:F216"/>
    <mergeCell ref="D206:F206"/>
    <mergeCell ref="D207:F207"/>
    <mergeCell ref="D208:F208"/>
    <mergeCell ref="D209:F209"/>
    <mergeCell ref="D210:F210"/>
    <mergeCell ref="D211:F211"/>
    <mergeCell ref="A6:J6"/>
    <mergeCell ref="A7:J7"/>
    <mergeCell ref="A8:C8"/>
    <mergeCell ref="D8:J8"/>
    <mergeCell ref="A9:J9"/>
    <mergeCell ref="A11:D11"/>
    <mergeCell ref="A1:H1"/>
    <mergeCell ref="I1:J4"/>
    <mergeCell ref="A2:H2"/>
    <mergeCell ref="A3:H3"/>
    <mergeCell ref="A4:H4"/>
    <mergeCell ref="A5:J5"/>
    <mergeCell ref="D18:F18"/>
    <mergeCell ref="D19:F19"/>
    <mergeCell ref="D20:F20"/>
    <mergeCell ref="D21:F21"/>
    <mergeCell ref="K21:K23"/>
    <mergeCell ref="D22:F22"/>
    <mergeCell ref="D23:F23"/>
    <mergeCell ref="A12:J12"/>
    <mergeCell ref="A13:J13"/>
    <mergeCell ref="A14:I14"/>
    <mergeCell ref="A15:I15"/>
    <mergeCell ref="D16:F16"/>
    <mergeCell ref="D17:F17"/>
    <mergeCell ref="D29:F29"/>
    <mergeCell ref="D30:F30"/>
    <mergeCell ref="L30:L31"/>
    <mergeCell ref="M30:M31"/>
    <mergeCell ref="D31:F31"/>
    <mergeCell ref="D32:F32"/>
    <mergeCell ref="D24:F24"/>
    <mergeCell ref="K24:K25"/>
    <mergeCell ref="D25:F25"/>
    <mergeCell ref="D26:F26"/>
    <mergeCell ref="D27:F27"/>
    <mergeCell ref="D28:F28"/>
    <mergeCell ref="D39:F39"/>
    <mergeCell ref="K39:K40"/>
    <mergeCell ref="D40:F40"/>
    <mergeCell ref="D41:F41"/>
    <mergeCell ref="M41:M42"/>
    <mergeCell ref="N41:N42"/>
    <mergeCell ref="D42:F42"/>
    <mergeCell ref="D33:F33"/>
    <mergeCell ref="D34:F34"/>
    <mergeCell ref="D35:F35"/>
    <mergeCell ref="D36:F36"/>
    <mergeCell ref="D37:F37"/>
    <mergeCell ref="D38:F38"/>
    <mergeCell ref="K50:K52"/>
    <mergeCell ref="D51:F51"/>
    <mergeCell ref="D52:F52"/>
    <mergeCell ref="D43:F43"/>
    <mergeCell ref="K43:K45"/>
    <mergeCell ref="M43:M45"/>
    <mergeCell ref="D44:F44"/>
    <mergeCell ref="D45:F45"/>
    <mergeCell ref="D46:F46"/>
    <mergeCell ref="D53:F53"/>
    <mergeCell ref="D54:F54"/>
    <mergeCell ref="D55:F55"/>
    <mergeCell ref="D56:F56"/>
    <mergeCell ref="D57:F57"/>
    <mergeCell ref="D58:F58"/>
    <mergeCell ref="D47:F47"/>
    <mergeCell ref="D48:F48"/>
    <mergeCell ref="D49:F49"/>
    <mergeCell ref="D50:F50"/>
    <mergeCell ref="D65:F65"/>
    <mergeCell ref="D66:F66"/>
    <mergeCell ref="D67:F67"/>
    <mergeCell ref="D68:F68"/>
    <mergeCell ref="D69:F69"/>
    <mergeCell ref="D70:F70"/>
    <mergeCell ref="D59:F59"/>
    <mergeCell ref="D60:F60"/>
    <mergeCell ref="D61:F61"/>
    <mergeCell ref="D62:F62"/>
    <mergeCell ref="D63:F63"/>
    <mergeCell ref="D64:F64"/>
    <mergeCell ref="D77:F77"/>
    <mergeCell ref="D78:F78"/>
    <mergeCell ref="D79:F79"/>
    <mergeCell ref="D80:F80"/>
    <mergeCell ref="D81:F81"/>
    <mergeCell ref="D82:F82"/>
    <mergeCell ref="D71:F71"/>
    <mergeCell ref="D72:F72"/>
    <mergeCell ref="D73:F73"/>
    <mergeCell ref="D74:F74"/>
    <mergeCell ref="D75:F75"/>
    <mergeCell ref="D76:F76"/>
    <mergeCell ref="D89:F89"/>
    <mergeCell ref="D90:F90"/>
    <mergeCell ref="D91:F91"/>
    <mergeCell ref="D92:F92"/>
    <mergeCell ref="D93:F93"/>
    <mergeCell ref="D94:F94"/>
    <mergeCell ref="D83:F83"/>
    <mergeCell ref="D84:F84"/>
    <mergeCell ref="D85:F85"/>
    <mergeCell ref="D86:F86"/>
    <mergeCell ref="D87:F87"/>
    <mergeCell ref="D88:F88"/>
    <mergeCell ref="D101:F101"/>
    <mergeCell ref="D102:F102"/>
    <mergeCell ref="D103:F103"/>
    <mergeCell ref="D104:F104"/>
    <mergeCell ref="D105:F105"/>
    <mergeCell ref="D106:F106"/>
    <mergeCell ref="D95:F95"/>
    <mergeCell ref="D96:F96"/>
    <mergeCell ref="D97:F97"/>
    <mergeCell ref="D98:F98"/>
    <mergeCell ref="D99:F99"/>
    <mergeCell ref="D100:F100"/>
    <mergeCell ref="D113:F113"/>
    <mergeCell ref="D114:F114"/>
    <mergeCell ref="D115:F115"/>
    <mergeCell ref="D116:F116"/>
    <mergeCell ref="D117:F117"/>
    <mergeCell ref="D118:F118"/>
    <mergeCell ref="D107:F107"/>
    <mergeCell ref="D108:F108"/>
    <mergeCell ref="D109:F109"/>
    <mergeCell ref="D110:F110"/>
    <mergeCell ref="D111:F111"/>
    <mergeCell ref="D112:F112"/>
    <mergeCell ref="D125:F125"/>
    <mergeCell ref="D126:F126"/>
    <mergeCell ref="D127:F127"/>
    <mergeCell ref="D128:F128"/>
    <mergeCell ref="D129:F129"/>
    <mergeCell ref="D130:F130"/>
    <mergeCell ref="D119:F119"/>
    <mergeCell ref="D120:F120"/>
    <mergeCell ref="D121:F121"/>
    <mergeCell ref="D122:F122"/>
    <mergeCell ref="D123:F123"/>
    <mergeCell ref="D124:F124"/>
    <mergeCell ref="D137:F137"/>
    <mergeCell ref="K137:K138"/>
    <mergeCell ref="D138:F138"/>
    <mergeCell ref="D139:F139"/>
    <mergeCell ref="K139:K141"/>
    <mergeCell ref="D140:F140"/>
    <mergeCell ref="D141:F141"/>
    <mergeCell ref="D131:F131"/>
    <mergeCell ref="D132:F132"/>
    <mergeCell ref="D133:F133"/>
    <mergeCell ref="D134:F134"/>
    <mergeCell ref="D135:F135"/>
    <mergeCell ref="D136:F136"/>
    <mergeCell ref="D147:F147"/>
    <mergeCell ref="K147:K150"/>
    <mergeCell ref="D148:F148"/>
    <mergeCell ref="D149:F149"/>
    <mergeCell ref="D150:F150"/>
    <mergeCell ref="D151:F151"/>
    <mergeCell ref="D142:F142"/>
    <mergeCell ref="D143:F143"/>
    <mergeCell ref="K143:K146"/>
    <mergeCell ref="D144:F144"/>
    <mergeCell ref="D145:F145"/>
    <mergeCell ref="D146:F146"/>
    <mergeCell ref="D157:F157"/>
    <mergeCell ref="D158:F158"/>
    <mergeCell ref="K158:K160"/>
    <mergeCell ref="D159:F159"/>
    <mergeCell ref="D160:F160"/>
    <mergeCell ref="D161:F161"/>
    <mergeCell ref="D152:F152"/>
    <mergeCell ref="D153:F153"/>
    <mergeCell ref="K153:K154"/>
    <mergeCell ref="D154:F154"/>
    <mergeCell ref="D155:F155"/>
    <mergeCell ref="D156:F156"/>
    <mergeCell ref="D168:F168"/>
    <mergeCell ref="D169:F169"/>
    <mergeCell ref="D170:F170"/>
    <mergeCell ref="D171:F171"/>
    <mergeCell ref="D172:F172"/>
    <mergeCell ref="D173:F173"/>
    <mergeCell ref="D162:F162"/>
    <mergeCell ref="D163:F163"/>
    <mergeCell ref="D164:F164"/>
    <mergeCell ref="D165:F165"/>
    <mergeCell ref="D166:F166"/>
    <mergeCell ref="D167:F167"/>
    <mergeCell ref="D180:F180"/>
    <mergeCell ref="D181:F181"/>
    <mergeCell ref="D182:F182"/>
    <mergeCell ref="D183:F183"/>
    <mergeCell ref="D184:F184"/>
    <mergeCell ref="D174:F174"/>
    <mergeCell ref="D175:F175"/>
    <mergeCell ref="D176:F176"/>
    <mergeCell ref="D177:F177"/>
    <mergeCell ref="D178:F178"/>
    <mergeCell ref="D179:F179"/>
    <mergeCell ref="D221:F221"/>
    <mergeCell ref="D222:F222"/>
    <mergeCell ref="D186:F186"/>
    <mergeCell ref="D188:F188"/>
    <mergeCell ref="D189:F189"/>
    <mergeCell ref="D190:F190"/>
    <mergeCell ref="D191:F191"/>
    <mergeCell ref="D187:F187"/>
    <mergeCell ref="D185:F185"/>
    <mergeCell ref="D200:F200"/>
    <mergeCell ref="D201:F201"/>
    <mergeCell ref="D193:F193"/>
    <mergeCell ref="D194:F194"/>
    <mergeCell ref="D195:F195"/>
    <mergeCell ref="D196:F196"/>
    <mergeCell ref="D198:F198"/>
    <mergeCell ref="D199:F199"/>
    <mergeCell ref="D192:F192"/>
    <mergeCell ref="D197:F197"/>
    <mergeCell ref="D202:F202"/>
    <mergeCell ref="D203:F203"/>
    <mergeCell ref="D204:F204"/>
    <mergeCell ref="D205:F205"/>
    <mergeCell ref="D212:F212"/>
    <mergeCell ref="D217:F217"/>
    <mergeCell ref="D236:F236"/>
    <mergeCell ref="D238:F238"/>
    <mergeCell ref="D239:F239"/>
    <mergeCell ref="D240:F240"/>
    <mergeCell ref="D241:F241"/>
    <mergeCell ref="D242:F242"/>
    <mergeCell ref="D229:F229"/>
    <mergeCell ref="D230:F230"/>
    <mergeCell ref="D231:F231"/>
    <mergeCell ref="D232:F232"/>
    <mergeCell ref="D233:F233"/>
    <mergeCell ref="D235:F235"/>
    <mergeCell ref="D234:F234"/>
    <mergeCell ref="D237:F237"/>
    <mergeCell ref="D223:F223"/>
    <mergeCell ref="D224:F224"/>
    <mergeCell ref="D225:F225"/>
    <mergeCell ref="D226:F226"/>
    <mergeCell ref="D227:F227"/>
    <mergeCell ref="D228:F228"/>
    <mergeCell ref="D218:F218"/>
    <mergeCell ref="D219:F219"/>
    <mergeCell ref="D220:F220"/>
    <mergeCell ref="D250:F250"/>
    <mergeCell ref="D251:F251"/>
    <mergeCell ref="D252:F252"/>
    <mergeCell ref="D253:F253"/>
    <mergeCell ref="D254:F254"/>
    <mergeCell ref="D255:F255"/>
    <mergeCell ref="D243:F243"/>
    <mergeCell ref="D244:F244"/>
    <mergeCell ref="D245:F245"/>
    <mergeCell ref="D246:F246"/>
    <mergeCell ref="D247:F247"/>
    <mergeCell ref="D249:F249"/>
    <mergeCell ref="D248:F248"/>
    <mergeCell ref="D256:F256"/>
    <mergeCell ref="D257:F257"/>
    <mergeCell ref="D258:F258"/>
    <mergeCell ref="D259:F259"/>
    <mergeCell ref="D260:F260"/>
    <mergeCell ref="D261:F261"/>
    <mergeCell ref="D263:F263"/>
    <mergeCell ref="D264:F264"/>
    <mergeCell ref="D265:F265"/>
    <mergeCell ref="D271:F271"/>
    <mergeCell ref="D272:F272"/>
    <mergeCell ref="D273:F273"/>
    <mergeCell ref="D274:F274"/>
    <mergeCell ref="D275:F275"/>
    <mergeCell ref="D262:F262"/>
    <mergeCell ref="D266:F266"/>
    <mergeCell ref="D267:F267"/>
    <mergeCell ref="D268:F268"/>
    <mergeCell ref="D269:F269"/>
    <mergeCell ref="D270:F270"/>
    <mergeCell ref="D282:F282"/>
    <mergeCell ref="D283:F283"/>
    <mergeCell ref="D284:F284"/>
    <mergeCell ref="D285:F285"/>
    <mergeCell ref="D287:F287"/>
    <mergeCell ref="D288:F288"/>
    <mergeCell ref="D276:F276"/>
    <mergeCell ref="D277:F277"/>
    <mergeCell ref="D278:F278"/>
    <mergeCell ref="D279:F279"/>
    <mergeCell ref="D280:F280"/>
    <mergeCell ref="D281:F281"/>
    <mergeCell ref="D303:F303"/>
    <mergeCell ref="D286:F286"/>
    <mergeCell ref="D302:F302"/>
    <mergeCell ref="D304:F304"/>
    <mergeCell ref="D305:F305"/>
    <mergeCell ref="D306:F306"/>
    <mergeCell ref="D307:F307"/>
    <mergeCell ref="D308:F308"/>
    <mergeCell ref="D295:F295"/>
    <mergeCell ref="D297:F297"/>
    <mergeCell ref="D298:F298"/>
    <mergeCell ref="D299:F299"/>
    <mergeCell ref="D300:F300"/>
    <mergeCell ref="D301:F301"/>
    <mergeCell ref="D296:F296"/>
    <mergeCell ref="D289:F289"/>
    <mergeCell ref="D290:F290"/>
    <mergeCell ref="D291:F291"/>
    <mergeCell ref="D292:F292"/>
    <mergeCell ref="D293:F293"/>
    <mergeCell ref="D294:F294"/>
    <mergeCell ref="D315:F315"/>
    <mergeCell ref="D316:F316"/>
    <mergeCell ref="D317:F317"/>
    <mergeCell ref="D318:F318"/>
    <mergeCell ref="D319:F319"/>
    <mergeCell ref="D320:F320"/>
    <mergeCell ref="D309:F309"/>
    <mergeCell ref="D310:F310"/>
    <mergeCell ref="D311:F311"/>
    <mergeCell ref="D312:F312"/>
    <mergeCell ref="D313:F313"/>
    <mergeCell ref="D314:F314"/>
    <mergeCell ref="D343:F343"/>
    <mergeCell ref="D344:F344"/>
    <mergeCell ref="D327:F327"/>
    <mergeCell ref="D328:F328"/>
    <mergeCell ref="D329:F329"/>
    <mergeCell ref="D330:F330"/>
    <mergeCell ref="D331:F331"/>
    <mergeCell ref="D332:F332"/>
    <mergeCell ref="D321:F321"/>
    <mergeCell ref="D322:F322"/>
    <mergeCell ref="D323:F323"/>
    <mergeCell ref="D324:F324"/>
    <mergeCell ref="D325:F325"/>
    <mergeCell ref="D326:F326"/>
    <mergeCell ref="D339:F339"/>
    <mergeCell ref="D340:F340"/>
    <mergeCell ref="D341:F341"/>
    <mergeCell ref="D342:F342"/>
    <mergeCell ref="D333:F333"/>
    <mergeCell ref="D334:F334"/>
    <mergeCell ref="D335:F335"/>
    <mergeCell ref="D336:F336"/>
    <mergeCell ref="D337:F337"/>
    <mergeCell ref="D338:F338"/>
    <mergeCell ref="D349:F349"/>
    <mergeCell ref="D350:F350"/>
    <mergeCell ref="D351:F351"/>
    <mergeCell ref="D352:F352"/>
    <mergeCell ref="D353:F353"/>
    <mergeCell ref="D354:F354"/>
    <mergeCell ref="D345:F345"/>
    <mergeCell ref="D346:F346"/>
    <mergeCell ref="D347:F347"/>
    <mergeCell ref="D348:F348"/>
    <mergeCell ref="D361:F361"/>
    <mergeCell ref="D362:F362"/>
    <mergeCell ref="D363:F363"/>
    <mergeCell ref="D364:F364"/>
    <mergeCell ref="D365:F365"/>
    <mergeCell ref="D355:F355"/>
    <mergeCell ref="D356:F356"/>
    <mergeCell ref="D357:F357"/>
    <mergeCell ref="D358:F358"/>
    <mergeCell ref="D359:F359"/>
    <mergeCell ref="D360:F360"/>
    <mergeCell ref="D413:F413"/>
    <mergeCell ref="A405:C405"/>
    <mergeCell ref="G405:H405"/>
    <mergeCell ref="A406:C406"/>
    <mergeCell ref="G406:H406"/>
    <mergeCell ref="A407:C407"/>
    <mergeCell ref="D407:F407"/>
    <mergeCell ref="G407:H407"/>
    <mergeCell ref="A391:I391"/>
    <mergeCell ref="A392:I392"/>
    <mergeCell ref="A393:I393"/>
    <mergeCell ref="A394:I394"/>
    <mergeCell ref="A395:I395"/>
    <mergeCell ref="A404:C404"/>
    <mergeCell ref="D404:F404"/>
    <mergeCell ref="G404:H404"/>
    <mergeCell ref="D382:F382"/>
    <mergeCell ref="D412:F412"/>
    <mergeCell ref="D376:F376"/>
    <mergeCell ref="D381:F381"/>
    <mergeCell ref="D387:F387"/>
    <mergeCell ref="D388:F388"/>
    <mergeCell ref="D389:F389"/>
    <mergeCell ref="A390:H390"/>
    <mergeCell ref="D383:F383"/>
    <mergeCell ref="D384:F384"/>
    <mergeCell ref="D385:F385"/>
    <mergeCell ref="D386:F386"/>
    <mergeCell ref="D372:F372"/>
    <mergeCell ref="D373:F373"/>
    <mergeCell ref="D374:F374"/>
    <mergeCell ref="D366:F366"/>
    <mergeCell ref="D367:F367"/>
    <mergeCell ref="D377:F377"/>
    <mergeCell ref="D378:F378"/>
    <mergeCell ref="D379:F379"/>
    <mergeCell ref="D380:F380"/>
    <mergeCell ref="D368:F368"/>
    <mergeCell ref="D369:F369"/>
    <mergeCell ref="D370:F370"/>
    <mergeCell ref="D371:F371"/>
    <mergeCell ref="D375:F375"/>
  </mergeCells>
  <pageMargins left="0.51181102362204722" right="0.51181102362204722" top="0.78740157480314965" bottom="0.78740157480314965" header="0.31496062992125984" footer="0.31496062992125984"/>
  <pageSetup paperSize="9" scale="22" fitToHeight="0" orientation="landscape" r:id="rId1"/>
  <headerFooter>
    <oddFooter>Página &amp;P de &amp;N</oddFooter>
  </headerFooter>
  <rowBreaks count="4" manualBreakCount="4">
    <brk id="70" max="12" man="1"/>
    <brk id="138" max="12" man="1"/>
    <brk id="202" max="12" man="1"/>
    <brk id="275" max="12" man="1"/>
  </rowBreaks>
  <drawing r:id="rId2"/>
  <legacyDrawing r:id="rId3"/>
  <oleObjects>
    <mc:AlternateContent xmlns:mc="http://schemas.openxmlformats.org/markup-compatibility/2006">
      <mc:Choice Requires="x14">
        <oleObject progId="Figura do Microsoft Word " shapeId="33793" r:id="rId4">
          <objectPr defaultSize="0" autoPict="0" r:id="rId5">
            <anchor moveWithCells="1" sizeWithCells="1">
              <from>
                <xdr:col>0</xdr:col>
                <xdr:colOff>38100</xdr:colOff>
                <xdr:row>0</xdr:row>
                <xdr:rowOff>0</xdr:rowOff>
              </from>
              <to>
                <xdr:col>1</xdr:col>
                <xdr:colOff>866775</xdr:colOff>
                <xdr:row>4</xdr:row>
                <xdr:rowOff>0</xdr:rowOff>
              </to>
            </anchor>
          </objectPr>
        </oleObject>
      </mc:Choice>
      <mc:Fallback>
        <oleObject progId="Figura do Microsoft Word " shapeId="33793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2</vt:i4>
      </vt:variant>
    </vt:vector>
  </HeadingPairs>
  <TitlesOfParts>
    <vt:vector size="4" baseType="lpstr">
      <vt:lpstr>13003262-7</vt:lpstr>
      <vt:lpstr>13003265-8</vt:lpstr>
      <vt:lpstr>'13003262-7'!Area_de_impressao</vt:lpstr>
      <vt:lpstr>'13003265-8'!Area_de_impressao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jessica.barbosa</dc:creator>
  <cp:lastModifiedBy>CAIO FERNANDES CUNHA</cp:lastModifiedBy>
  <cp:lastPrinted>2025-07-15T14:19:58Z</cp:lastPrinted>
  <dcterms:created xsi:type="dcterms:W3CDTF">2022-11-16T18:35:43Z</dcterms:created>
  <dcterms:modified xsi:type="dcterms:W3CDTF">2025-07-31T13:36:27Z</dcterms:modified>
</cp:coreProperties>
</file>